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222"/>
  <workbookPr hidePivotFieldList="1" defaultThemeVersion="166925"/>
  <mc:AlternateContent xmlns:mc="http://schemas.openxmlformats.org/markup-compatibility/2006">
    <mc:Choice Requires="x15">
      <x15ac:absPath xmlns:x15ac="http://schemas.microsoft.com/office/spreadsheetml/2010/11/ac" url="https://icfonline.sharepoint.com/sites/TRSSMS_EE/espdteam/CE/ImagingEquipment/Documents/Data and Analysis/"/>
    </mc:Choice>
  </mc:AlternateContent>
  <bookViews>
    <workbookView xWindow="0" yWindow="0" windowWidth="21948" windowHeight="8304" tabRatio="767" xr2:uid="{00000000-000D-0000-FFFF-FFFF00000000}"/>
  </bookViews>
  <sheets>
    <sheet name="Table of Contents" sheetId="8" r:id="rId1"/>
    <sheet name="1. TEC ENERGY STAR Dataset" sheetId="1" r:id="rId2"/>
    <sheet name="2. TEC Mono MFD" sheetId="9" r:id="rId3"/>
    <sheet name="3. TEC Color MFD" sheetId="3" r:id="rId4"/>
    <sheet name="4. TEC Mono Printer" sheetId="6" r:id="rId5"/>
    <sheet name="5. TEC Color Printer" sheetId="5" r:id="rId6"/>
    <sheet name="6. TEC Savings" sheetId="7" r:id="rId7"/>
    <sheet name="7. OM ENERGY STAR Dataset" sheetId="11" r:id="rId8"/>
    <sheet name="Requirements (2)" sheetId="10" state="hidden" r:id="rId9"/>
    <sheet name="Requirements" sheetId="2" state="hidden" r:id="rId10"/>
  </sheets>
  <definedNames>
    <definedName name="_xlnm._FilterDatabase" localSheetId="1" hidden="1">'1. TEC ENERGY STAR Dataset'!$A$1:$Q$867</definedName>
    <definedName name="A3_Annual">'Table of Contents'!$Y$3</definedName>
    <definedName name="Base_Adder_kWh">Table13[Version 3 Draft 1 Total Allowance per Year (kWh/yr)]</definedName>
    <definedName name="Base_Bin.Name">Table13[Base Type]</definedName>
    <definedName name="CarEmissionsFactor">'6. TEC Savings'!$B$24</definedName>
    <definedName name="ColorCapability">Table1[Color Capability]</definedName>
    <definedName name="ColorCapabilityReq">'Table of Contents'!$P$3:$P$26</definedName>
    <definedName name="CommElecRate">'6. TEC Savings'!$B$19</definedName>
    <definedName name="CommElecRate2022">'6. TEC Savings'!$B$20</definedName>
    <definedName name="Duplicate?">#REF!</definedName>
    <definedName name="kWh2lbsCO2">'6. TEC Savings'!$B$22</definedName>
    <definedName name="kWh2TWh">'6. TEC Savings'!$B$21</definedName>
    <definedName name="lbs2MMT">'6. TEC Savings'!$B$23</definedName>
    <definedName name="MarkingTech">Table1[Marking Technology]</definedName>
    <definedName name="MFDorPrinter">Table1[MFD or Printer TEC Req?]</definedName>
    <definedName name="ScanCapability">'1. TEC ENERGY STAR Dataset'!#REF!</definedName>
    <definedName name="ScanCapabilityReq">'Table of Contents'!$Q$3:$Q$26</definedName>
    <definedName name="SegmentMax">'Table of Contents'!$S$3:$S$26</definedName>
    <definedName name="SegmentMin">'Table of Contents'!$R$3:$R$26</definedName>
    <definedName name="SizeFormat">Table1[Size Format]</definedName>
    <definedName name="Sleep_Power_kWh">Table13[Sleep Mode Energy per Year (kWh/yr)]</definedName>
    <definedName name="TEC">Table1[Typical Electricity Consumption (TEC) (kWh/yr)]</definedName>
    <definedName name="TEC_Req">Table1[TEC Requirement (kWh/yr)]</definedName>
    <definedName name="TEC_Req_V2.0_PrintVolumeAdjusted">Table1[Print Volume Adjusted V2.0 TEC Requirement (kWh/yr)]</definedName>
    <definedName name="Type">Table1[Type]</definedName>
    <definedName name="V2_A3_Weekly">Requirements!$B$36</definedName>
    <definedName name="V2ColorCapabilityReq">Requirements!$B$41:$B$63</definedName>
    <definedName name="V2Intercept">Requirements!$I$41:$I$63</definedName>
    <definedName name="V2ScanCapabilityReq">Requirements!$C$41:$C$63</definedName>
    <definedName name="V2SegmentMax">Requirements!$E$41:$E$63</definedName>
    <definedName name="V2SegmentMin">Requirements!$D$41:$D$63</definedName>
    <definedName name="V2Slope">Requirements!$H$41:$H$63</definedName>
    <definedName name="V3.0Intercept">'Table of Contents'!$W$3:$W$26</definedName>
    <definedName name="V3.0Slope">'Table of Contents'!$V$3:$V$26</definedName>
  </definedNames>
  <calcPr calcId="179016"/>
  <pivotCaches>
    <pivotCache cacheId="7726" r:id="rId11"/>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G5" i="7"/>
  <c r="G6" i="7"/>
  <c r="G3" i="7"/>
  <c r="O4" i="7"/>
  <c r="O5" i="7"/>
  <c r="O6" i="7"/>
  <c r="O3" i="7"/>
  <c r="P3" i="7"/>
  <c r="P4" i="7"/>
  <c r="P5" i="7"/>
  <c r="P6" i="7"/>
  <c r="L8" i="7" a="1"/>
  <c r="L8" i="7"/>
  <c r="K8" i="7" a="1"/>
  <c r="K8" i="7"/>
  <c r="J8" i="7" a="1"/>
  <c r="J8" i="7"/>
  <c r="I8" i="7" a="1"/>
  <c r="I8" i="7"/>
  <c r="O8" i="7"/>
  <c r="B4" i="10"/>
  <c r="D10" i="10"/>
  <c r="D11" i="10"/>
  <c r="D12" i="10"/>
  <c r="D13" i="10"/>
  <c r="D14" i="10"/>
  <c r="D16" i="10"/>
  <c r="D17" i="10"/>
  <c r="D18" i="10"/>
  <c r="D19" i="10"/>
  <c r="D20" i="10"/>
  <c r="D28" i="10"/>
  <c r="D29" i="10"/>
  <c r="D30" i="10"/>
  <c r="D31" i="10"/>
  <c r="D32" i="10"/>
  <c r="R4" i="8"/>
  <c r="R5" i="8"/>
  <c r="R6" i="8"/>
  <c r="R7" i="8"/>
  <c r="R8" i="8"/>
  <c r="R10" i="8"/>
  <c r="R11" i="8"/>
  <c r="R12" i="8"/>
  <c r="R13" i="8"/>
  <c r="R14" i="8"/>
  <c r="R22" i="8"/>
  <c r="R23" i="8"/>
  <c r="R24" i="8"/>
  <c r="R25" i="8"/>
  <c r="R26" i="8"/>
  <c r="C7" i="7"/>
  <c r="B23" i="7"/>
  <c r="D47" i="2"/>
  <c r="D42" i="2"/>
  <c r="B37" i="2"/>
  <c r="D63" i="2"/>
  <c r="D62" i="2"/>
  <c r="D61" i="2"/>
  <c r="D60" i="2"/>
  <c r="D59" i="2"/>
  <c r="D57" i="2"/>
  <c r="D56" i="2"/>
  <c r="D55" i="2"/>
  <c r="D54" i="2"/>
  <c r="D49" i="2"/>
  <c r="D50" i="2"/>
  <c r="D51" i="2"/>
  <c r="D52" i="2"/>
  <c r="D46" i="2"/>
  <c r="D45" i="2"/>
  <c r="D44" i="2"/>
  <c r="D43" i="2"/>
  <c r="X2" i="1" a="1"/>
  <c r="X2" i="1"/>
  <c r="Y2" i="1" a="1"/>
  <c r="Y2" i="1"/>
  <c r="Z2" i="1"/>
  <c r="X3" i="1" a="1"/>
  <c r="X3" i="1"/>
  <c r="Y3" i="1" a="1"/>
  <c r="Y3" i="1"/>
  <c r="Z3" i="1"/>
  <c r="X4" i="1" a="1"/>
  <c r="X4" i="1"/>
  <c r="Y4" i="1" a="1"/>
  <c r="Y4" i="1"/>
  <c r="Z4" i="1"/>
  <c r="X5" i="1" a="1"/>
  <c r="X5" i="1"/>
  <c r="Y5" i="1" a="1"/>
  <c r="Y5" i="1"/>
  <c r="Z5" i="1"/>
  <c r="X6" i="1" a="1"/>
  <c r="X6" i="1"/>
  <c r="Y6" i="1" a="1"/>
  <c r="Y6" i="1"/>
  <c r="Z6" i="1"/>
  <c r="X7" i="1" a="1"/>
  <c r="X7" i="1"/>
  <c r="Y7" i="1" a="1"/>
  <c r="Y7" i="1"/>
  <c r="Z7" i="1"/>
  <c r="X8" i="1" a="1"/>
  <c r="X8" i="1"/>
  <c r="Y8" i="1" a="1"/>
  <c r="Y8" i="1"/>
  <c r="Z8" i="1"/>
  <c r="X9" i="1" a="1"/>
  <c r="X9" i="1"/>
  <c r="Y9" i="1" a="1"/>
  <c r="Y9" i="1"/>
  <c r="Z9" i="1"/>
  <c r="X10" i="1" a="1"/>
  <c r="X10" i="1"/>
  <c r="Y10" i="1" a="1"/>
  <c r="Y10" i="1"/>
  <c r="Z10" i="1"/>
  <c r="X11" i="1" a="1"/>
  <c r="X11" i="1"/>
  <c r="Y11" i="1" a="1"/>
  <c r="Y11" i="1"/>
  <c r="Z11" i="1"/>
  <c r="X12" i="1" a="1"/>
  <c r="X12" i="1"/>
  <c r="Y12" i="1" a="1"/>
  <c r="Y12" i="1"/>
  <c r="Z12" i="1"/>
  <c r="X13" i="1" a="1"/>
  <c r="X13" i="1"/>
  <c r="Y13" i="1" a="1"/>
  <c r="Y13" i="1"/>
  <c r="Z13" i="1"/>
  <c r="X14" i="1" a="1"/>
  <c r="X14" i="1"/>
  <c r="Y14" i="1" a="1"/>
  <c r="Y14" i="1"/>
  <c r="Z14" i="1"/>
  <c r="X15" i="1" a="1"/>
  <c r="X15" i="1"/>
  <c r="Y15" i="1" a="1"/>
  <c r="Y15" i="1"/>
  <c r="Z15" i="1"/>
  <c r="X16" i="1" a="1"/>
  <c r="X16" i="1"/>
  <c r="Y16" i="1" a="1"/>
  <c r="Y16" i="1"/>
  <c r="Z16" i="1"/>
  <c r="X17" i="1" a="1"/>
  <c r="X17" i="1"/>
  <c r="Y17" i="1" a="1"/>
  <c r="Y17" i="1"/>
  <c r="Z17" i="1"/>
  <c r="X18" i="1" a="1"/>
  <c r="X18" i="1"/>
  <c r="Y18" i="1" a="1"/>
  <c r="Y18" i="1"/>
  <c r="Z18" i="1"/>
  <c r="X19" i="1" a="1"/>
  <c r="X19" i="1"/>
  <c r="Y19" i="1" a="1"/>
  <c r="Y19" i="1"/>
  <c r="Z19" i="1"/>
  <c r="X20" i="1" a="1"/>
  <c r="X20" i="1"/>
  <c r="Y20" i="1" a="1"/>
  <c r="Y20" i="1"/>
  <c r="Z20" i="1"/>
  <c r="X21" i="1" a="1"/>
  <c r="X21" i="1"/>
  <c r="Y21" i="1" a="1"/>
  <c r="Y21" i="1"/>
  <c r="Z21" i="1"/>
  <c r="X22" i="1" a="1"/>
  <c r="X22" i="1"/>
  <c r="Y22" i="1" a="1"/>
  <c r="Y22" i="1"/>
  <c r="Z22" i="1"/>
  <c r="X23" i="1" a="1"/>
  <c r="X23" i="1"/>
  <c r="Y23" i="1" a="1"/>
  <c r="Y23" i="1"/>
  <c r="Z23" i="1"/>
  <c r="X24" i="1" a="1"/>
  <c r="X24" i="1"/>
  <c r="Y24" i="1" a="1"/>
  <c r="Y24" i="1"/>
  <c r="Z24" i="1"/>
  <c r="X25" i="1" a="1"/>
  <c r="X25" i="1"/>
  <c r="Y25" i="1" a="1"/>
  <c r="Y25" i="1"/>
  <c r="Z25" i="1"/>
  <c r="X26" i="1" a="1"/>
  <c r="X26" i="1"/>
  <c r="Y26" i="1" a="1"/>
  <c r="Y26" i="1"/>
  <c r="Z26" i="1"/>
  <c r="X27" i="1" a="1"/>
  <c r="X27" i="1"/>
  <c r="Y27" i="1" a="1"/>
  <c r="Y27" i="1"/>
  <c r="Z27" i="1"/>
  <c r="X28" i="1" a="1"/>
  <c r="X28" i="1"/>
  <c r="Y28" i="1" a="1"/>
  <c r="Y28" i="1"/>
  <c r="Z28" i="1"/>
  <c r="X29" i="1" a="1"/>
  <c r="X29" i="1"/>
  <c r="Y29" i="1" a="1"/>
  <c r="Y29" i="1"/>
  <c r="Z29" i="1"/>
  <c r="X30" i="1" a="1"/>
  <c r="X30" i="1"/>
  <c r="Y30" i="1" a="1"/>
  <c r="Y30" i="1"/>
  <c r="Z30" i="1"/>
  <c r="X31" i="1" a="1"/>
  <c r="X31" i="1"/>
  <c r="Y31" i="1" a="1"/>
  <c r="Y31" i="1"/>
  <c r="Z31" i="1"/>
  <c r="X32" i="1" a="1"/>
  <c r="X32" i="1"/>
  <c r="Y32" i="1" a="1"/>
  <c r="Y32" i="1"/>
  <c r="Z32" i="1"/>
  <c r="X33" i="1" a="1"/>
  <c r="X33" i="1"/>
  <c r="Y33" i="1" a="1"/>
  <c r="Y33" i="1"/>
  <c r="Z33" i="1"/>
  <c r="X34" i="1" a="1"/>
  <c r="X34" i="1"/>
  <c r="Y34" i="1" a="1"/>
  <c r="Y34" i="1"/>
  <c r="Z34" i="1"/>
  <c r="X35" i="1" a="1"/>
  <c r="X35" i="1"/>
  <c r="Y35" i="1" a="1"/>
  <c r="Y35" i="1"/>
  <c r="Z35" i="1"/>
  <c r="X36" i="1" a="1"/>
  <c r="X36" i="1"/>
  <c r="Y36" i="1" a="1"/>
  <c r="Y36" i="1"/>
  <c r="Z36" i="1"/>
  <c r="X37" i="1" a="1"/>
  <c r="X37" i="1"/>
  <c r="Y37" i="1" a="1"/>
  <c r="Y37" i="1"/>
  <c r="Z37" i="1"/>
  <c r="X38" i="1" a="1"/>
  <c r="X38" i="1"/>
  <c r="Y38" i="1" a="1"/>
  <c r="Y38" i="1"/>
  <c r="Z38" i="1"/>
  <c r="X39" i="1" a="1"/>
  <c r="X39" i="1"/>
  <c r="Y39" i="1" a="1"/>
  <c r="Y39" i="1"/>
  <c r="Z39" i="1"/>
  <c r="X40" i="1" a="1"/>
  <c r="X40" i="1"/>
  <c r="Y40" i="1" a="1"/>
  <c r="Y40" i="1"/>
  <c r="Z40" i="1"/>
  <c r="X41" i="1" a="1"/>
  <c r="X41" i="1"/>
  <c r="Y41" i="1" a="1"/>
  <c r="Y41" i="1"/>
  <c r="Z41" i="1"/>
  <c r="X42" i="1" a="1"/>
  <c r="X42" i="1"/>
  <c r="Y42" i="1" a="1"/>
  <c r="Y42" i="1"/>
  <c r="Z42" i="1"/>
  <c r="X43" i="1" a="1"/>
  <c r="X43" i="1"/>
  <c r="Y43" i="1" a="1"/>
  <c r="Y43" i="1"/>
  <c r="Z43" i="1"/>
  <c r="X44" i="1" a="1"/>
  <c r="X44" i="1"/>
  <c r="Y44" i="1" a="1"/>
  <c r="Y44" i="1"/>
  <c r="Z44" i="1"/>
  <c r="X45" i="1" a="1"/>
  <c r="X45" i="1"/>
  <c r="Y45" i="1" a="1"/>
  <c r="Y45" i="1"/>
  <c r="Z45" i="1"/>
  <c r="X46" i="1" a="1"/>
  <c r="X46" i="1"/>
  <c r="Y46" i="1" a="1"/>
  <c r="Y46" i="1"/>
  <c r="Z46" i="1"/>
  <c r="X47" i="1" a="1"/>
  <c r="X47" i="1"/>
  <c r="Y47" i="1" a="1"/>
  <c r="Y47" i="1"/>
  <c r="Z47" i="1"/>
  <c r="X48" i="1" a="1"/>
  <c r="X48" i="1"/>
  <c r="Y48" i="1" a="1"/>
  <c r="Y48" i="1"/>
  <c r="Z48" i="1"/>
  <c r="X49" i="1" a="1"/>
  <c r="X49" i="1"/>
  <c r="Y49" i="1" a="1"/>
  <c r="Y49" i="1"/>
  <c r="Z49" i="1"/>
  <c r="X50" i="1" a="1"/>
  <c r="X50" i="1"/>
  <c r="Y50" i="1" a="1"/>
  <c r="Y50" i="1"/>
  <c r="Z50" i="1"/>
  <c r="X51" i="1" a="1"/>
  <c r="X51" i="1"/>
  <c r="Y51" i="1" a="1"/>
  <c r="Y51" i="1"/>
  <c r="Z51" i="1"/>
  <c r="X52" i="1" a="1"/>
  <c r="X52" i="1"/>
  <c r="Y52" i="1" a="1"/>
  <c r="Y52" i="1"/>
  <c r="Z52" i="1"/>
  <c r="X53" i="1" a="1"/>
  <c r="X53" i="1"/>
  <c r="Y53" i="1" a="1"/>
  <c r="Y53" i="1"/>
  <c r="Z53" i="1"/>
  <c r="X54" i="1" a="1"/>
  <c r="X54" i="1"/>
  <c r="Y54" i="1" a="1"/>
  <c r="Y54" i="1"/>
  <c r="Z54" i="1"/>
  <c r="X55" i="1" a="1"/>
  <c r="X55" i="1"/>
  <c r="Y55" i="1" a="1"/>
  <c r="Y55" i="1"/>
  <c r="Z55" i="1"/>
  <c r="X56" i="1" a="1"/>
  <c r="X56" i="1"/>
  <c r="Y56" i="1" a="1"/>
  <c r="Y56" i="1"/>
  <c r="Z56" i="1"/>
  <c r="X57" i="1" a="1"/>
  <c r="X57" i="1"/>
  <c r="Y57" i="1" a="1"/>
  <c r="Y57" i="1"/>
  <c r="Z57" i="1"/>
  <c r="X58" i="1" a="1"/>
  <c r="X58" i="1"/>
  <c r="Y58" i="1" a="1"/>
  <c r="Y58" i="1"/>
  <c r="Z58" i="1"/>
  <c r="X59" i="1" a="1"/>
  <c r="X59" i="1"/>
  <c r="Y59" i="1" a="1"/>
  <c r="Y59" i="1"/>
  <c r="Z59" i="1"/>
  <c r="X60" i="1" a="1"/>
  <c r="X60" i="1"/>
  <c r="Y60" i="1" a="1"/>
  <c r="Y60" i="1"/>
  <c r="Z60" i="1"/>
  <c r="X61" i="1" a="1"/>
  <c r="X61" i="1"/>
  <c r="Y61" i="1" a="1"/>
  <c r="Y61" i="1"/>
  <c r="Z61" i="1"/>
  <c r="X62" i="1" a="1"/>
  <c r="X62" i="1"/>
  <c r="Y62" i="1" a="1"/>
  <c r="Y62" i="1"/>
  <c r="Z62" i="1"/>
  <c r="X63" i="1" a="1"/>
  <c r="X63" i="1"/>
  <c r="Y63" i="1" a="1"/>
  <c r="Y63" i="1"/>
  <c r="Z63" i="1"/>
  <c r="X64" i="1" a="1"/>
  <c r="X64" i="1"/>
  <c r="Y64" i="1" a="1"/>
  <c r="Y64" i="1"/>
  <c r="Z64" i="1"/>
  <c r="X65" i="1" a="1"/>
  <c r="X65" i="1"/>
  <c r="Y65" i="1" a="1"/>
  <c r="Y65" i="1"/>
  <c r="Z65" i="1"/>
  <c r="X66" i="1" a="1"/>
  <c r="X66" i="1"/>
  <c r="Y66" i="1" a="1"/>
  <c r="Y66" i="1"/>
  <c r="Z66" i="1"/>
  <c r="X67" i="1" a="1"/>
  <c r="X67" i="1"/>
  <c r="Y67" i="1" a="1"/>
  <c r="Y67" i="1"/>
  <c r="Z67" i="1"/>
  <c r="X68" i="1" a="1"/>
  <c r="X68" i="1"/>
  <c r="Y68" i="1" a="1"/>
  <c r="Y68" i="1"/>
  <c r="Z68" i="1"/>
  <c r="X69" i="1" a="1"/>
  <c r="X69" i="1"/>
  <c r="Y69" i="1" a="1"/>
  <c r="Y69" i="1"/>
  <c r="Z69" i="1"/>
  <c r="X70" i="1" a="1"/>
  <c r="X70" i="1"/>
  <c r="Y70" i="1" a="1"/>
  <c r="Y70" i="1"/>
  <c r="Z70" i="1"/>
  <c r="X71" i="1" a="1"/>
  <c r="X71" i="1"/>
  <c r="Y71" i="1" a="1"/>
  <c r="Y71" i="1"/>
  <c r="Z71" i="1"/>
  <c r="X72" i="1" a="1"/>
  <c r="X72" i="1"/>
  <c r="Y72" i="1" a="1"/>
  <c r="Y72" i="1"/>
  <c r="Z72" i="1"/>
  <c r="X73" i="1" a="1"/>
  <c r="X73" i="1"/>
  <c r="Y73" i="1" a="1"/>
  <c r="Y73" i="1"/>
  <c r="Z73" i="1"/>
  <c r="X74" i="1" a="1"/>
  <c r="X74" i="1"/>
  <c r="Y74" i="1" a="1"/>
  <c r="Y74" i="1"/>
  <c r="Z74" i="1"/>
  <c r="X75" i="1" a="1"/>
  <c r="X75" i="1"/>
  <c r="Y75" i="1" a="1"/>
  <c r="Y75" i="1"/>
  <c r="Z75" i="1"/>
  <c r="X76" i="1" a="1"/>
  <c r="X76" i="1"/>
  <c r="Y76" i="1" a="1"/>
  <c r="Y76" i="1"/>
  <c r="Z76" i="1"/>
  <c r="X77" i="1" a="1"/>
  <c r="X77" i="1"/>
  <c r="Y77" i="1" a="1"/>
  <c r="Y77" i="1"/>
  <c r="Z77" i="1"/>
  <c r="X78" i="1" a="1"/>
  <c r="X78" i="1"/>
  <c r="Y78" i="1" a="1"/>
  <c r="Y78" i="1"/>
  <c r="Z78" i="1"/>
  <c r="X79" i="1" a="1"/>
  <c r="X79" i="1"/>
  <c r="Y79" i="1" a="1"/>
  <c r="Y79" i="1"/>
  <c r="Z79" i="1"/>
  <c r="X80" i="1" a="1"/>
  <c r="X80" i="1"/>
  <c r="Y80" i="1" a="1"/>
  <c r="Y80" i="1"/>
  <c r="Z80" i="1"/>
  <c r="X81" i="1" a="1"/>
  <c r="X81" i="1"/>
  <c r="Y81" i="1" a="1"/>
  <c r="Y81" i="1"/>
  <c r="Z81" i="1"/>
  <c r="X82" i="1" a="1"/>
  <c r="X82" i="1"/>
  <c r="Y82" i="1" a="1"/>
  <c r="Y82" i="1"/>
  <c r="Z82" i="1"/>
  <c r="X83" i="1" a="1"/>
  <c r="X83" i="1"/>
  <c r="Y83" i="1" a="1"/>
  <c r="Y83" i="1"/>
  <c r="Z83" i="1"/>
  <c r="X84" i="1" a="1"/>
  <c r="X84" i="1"/>
  <c r="Y84" i="1" a="1"/>
  <c r="Y84" i="1"/>
  <c r="Z84" i="1"/>
  <c r="X85" i="1" a="1"/>
  <c r="X85" i="1"/>
  <c r="Y85" i="1" a="1"/>
  <c r="Y85" i="1"/>
  <c r="Z85" i="1"/>
  <c r="X86" i="1" a="1"/>
  <c r="X86" i="1"/>
  <c r="Y86" i="1" a="1"/>
  <c r="Y86" i="1"/>
  <c r="Z86" i="1"/>
  <c r="X87" i="1" a="1"/>
  <c r="X87" i="1"/>
  <c r="Y87" i="1" a="1"/>
  <c r="Y87" i="1"/>
  <c r="Z87" i="1"/>
  <c r="X88" i="1" a="1"/>
  <c r="X88" i="1"/>
  <c r="Y88" i="1" a="1"/>
  <c r="Y88" i="1"/>
  <c r="Z88" i="1"/>
  <c r="X89" i="1" a="1"/>
  <c r="X89" i="1"/>
  <c r="Y89" i="1" a="1"/>
  <c r="Y89" i="1"/>
  <c r="Z89" i="1"/>
  <c r="X90" i="1" a="1"/>
  <c r="X90" i="1"/>
  <c r="Y90" i="1" a="1"/>
  <c r="Y90" i="1"/>
  <c r="Z90" i="1"/>
  <c r="X91" i="1" a="1"/>
  <c r="X91" i="1"/>
  <c r="Y91" i="1" a="1"/>
  <c r="Y91" i="1"/>
  <c r="Z91" i="1"/>
  <c r="X92" i="1" a="1"/>
  <c r="X92" i="1"/>
  <c r="Y92" i="1" a="1"/>
  <c r="Y92" i="1"/>
  <c r="Z92" i="1"/>
  <c r="X93" i="1" a="1"/>
  <c r="X93" i="1"/>
  <c r="Y93" i="1" a="1"/>
  <c r="Y93" i="1"/>
  <c r="Z93" i="1"/>
  <c r="X94" i="1" a="1"/>
  <c r="X94" i="1"/>
  <c r="Y94" i="1" a="1"/>
  <c r="Y94" i="1"/>
  <c r="Z94" i="1"/>
  <c r="X95" i="1" a="1"/>
  <c r="X95" i="1"/>
  <c r="Y95" i="1" a="1"/>
  <c r="Y95" i="1"/>
  <c r="Z95" i="1"/>
  <c r="X96" i="1" a="1"/>
  <c r="X96" i="1"/>
  <c r="Y96" i="1" a="1"/>
  <c r="Y96" i="1"/>
  <c r="Z96" i="1"/>
  <c r="X97" i="1" a="1"/>
  <c r="X97" i="1"/>
  <c r="Y97" i="1" a="1"/>
  <c r="Y97" i="1"/>
  <c r="Z97" i="1"/>
  <c r="X98" i="1" a="1"/>
  <c r="X98" i="1"/>
  <c r="Y98" i="1" a="1"/>
  <c r="Y98" i="1"/>
  <c r="Z98" i="1"/>
  <c r="X99" i="1" a="1"/>
  <c r="X99" i="1"/>
  <c r="Y99" i="1" a="1"/>
  <c r="Y99" i="1"/>
  <c r="Z99" i="1"/>
  <c r="X100" i="1" a="1"/>
  <c r="X100" i="1"/>
  <c r="Y100" i="1" a="1"/>
  <c r="Y100" i="1"/>
  <c r="Z100" i="1"/>
  <c r="X101" i="1" a="1"/>
  <c r="X101" i="1"/>
  <c r="Y101" i="1" a="1"/>
  <c r="Y101" i="1"/>
  <c r="Z101" i="1"/>
  <c r="X102" i="1" a="1"/>
  <c r="X102" i="1"/>
  <c r="Y102" i="1" a="1"/>
  <c r="Y102" i="1"/>
  <c r="Z102" i="1"/>
  <c r="X103" i="1" a="1"/>
  <c r="X103" i="1"/>
  <c r="Y103" i="1" a="1"/>
  <c r="Y103" i="1"/>
  <c r="Z103" i="1"/>
  <c r="X104" i="1" a="1"/>
  <c r="X104" i="1"/>
  <c r="Y104" i="1" a="1"/>
  <c r="Y104" i="1"/>
  <c r="Z104" i="1"/>
  <c r="X105" i="1" a="1"/>
  <c r="X105" i="1"/>
  <c r="Y105" i="1" a="1"/>
  <c r="Y105" i="1"/>
  <c r="Z105" i="1"/>
  <c r="X106" i="1" a="1"/>
  <c r="X106" i="1"/>
  <c r="Y106" i="1" a="1"/>
  <c r="Y106" i="1"/>
  <c r="Z106" i="1"/>
  <c r="X107" i="1" a="1"/>
  <c r="X107" i="1"/>
  <c r="Y107" i="1" a="1"/>
  <c r="Y107" i="1"/>
  <c r="Z107" i="1"/>
  <c r="X108" i="1" a="1"/>
  <c r="X108" i="1"/>
  <c r="Y108" i="1" a="1"/>
  <c r="Y108" i="1"/>
  <c r="Z108" i="1"/>
  <c r="X109" i="1" a="1"/>
  <c r="X109" i="1"/>
  <c r="Y109" i="1" a="1"/>
  <c r="Y109" i="1"/>
  <c r="Z109" i="1"/>
  <c r="X110" i="1" a="1"/>
  <c r="X110" i="1"/>
  <c r="Y110" i="1" a="1"/>
  <c r="Y110" i="1"/>
  <c r="Z110" i="1"/>
  <c r="X111" i="1" a="1"/>
  <c r="X111" i="1"/>
  <c r="Y111" i="1" a="1"/>
  <c r="Y111" i="1"/>
  <c r="Z111" i="1"/>
  <c r="X112" i="1" a="1"/>
  <c r="X112" i="1"/>
  <c r="Y112" i="1" a="1"/>
  <c r="Y112" i="1"/>
  <c r="Z112" i="1"/>
  <c r="X113" i="1" a="1"/>
  <c r="X113" i="1"/>
  <c r="Y113" i="1" a="1"/>
  <c r="Y113" i="1"/>
  <c r="Z113" i="1"/>
  <c r="X114" i="1" a="1"/>
  <c r="X114" i="1"/>
  <c r="Y114" i="1" a="1"/>
  <c r="Y114" i="1"/>
  <c r="Z114" i="1"/>
  <c r="X115" i="1" a="1"/>
  <c r="X115" i="1"/>
  <c r="Y115" i="1" a="1"/>
  <c r="Y115" i="1"/>
  <c r="Z115" i="1"/>
  <c r="X116" i="1" a="1"/>
  <c r="X116" i="1"/>
  <c r="Y116" i="1" a="1"/>
  <c r="Y116" i="1"/>
  <c r="Z116" i="1"/>
  <c r="X117" i="1" a="1"/>
  <c r="X117" i="1"/>
  <c r="Y117" i="1" a="1"/>
  <c r="Y117" i="1"/>
  <c r="Z117" i="1"/>
  <c r="X118" i="1" a="1"/>
  <c r="X118" i="1"/>
  <c r="Y118" i="1" a="1"/>
  <c r="Y118" i="1"/>
  <c r="Z118" i="1"/>
  <c r="X119" i="1" a="1"/>
  <c r="X119" i="1"/>
  <c r="Y119" i="1" a="1"/>
  <c r="Y119" i="1"/>
  <c r="Z119" i="1"/>
  <c r="X120" i="1" a="1"/>
  <c r="X120" i="1"/>
  <c r="Y120" i="1" a="1"/>
  <c r="Y120" i="1"/>
  <c r="Z120" i="1"/>
  <c r="X121" i="1" a="1"/>
  <c r="X121" i="1"/>
  <c r="Y121" i="1" a="1"/>
  <c r="Y121" i="1"/>
  <c r="Z121" i="1"/>
  <c r="X122" i="1" a="1"/>
  <c r="X122" i="1"/>
  <c r="Y122" i="1" a="1"/>
  <c r="Y122" i="1"/>
  <c r="Z122" i="1"/>
  <c r="X123" i="1" a="1"/>
  <c r="X123" i="1"/>
  <c r="Y123" i="1" a="1"/>
  <c r="Y123" i="1"/>
  <c r="Z123" i="1"/>
  <c r="X124" i="1" a="1"/>
  <c r="X124" i="1"/>
  <c r="X125" i="1" a="1"/>
  <c r="X125" i="1"/>
  <c r="Y125" i="1" a="1"/>
  <c r="Y125" i="1"/>
  <c r="Z125" i="1"/>
  <c r="X126" i="1" a="1"/>
  <c r="X126" i="1"/>
  <c r="Y126" i="1" a="1"/>
  <c r="Y126" i="1"/>
  <c r="Z126" i="1"/>
  <c r="X127" i="1" a="1"/>
  <c r="X127" i="1"/>
  <c r="Y127" i="1" a="1"/>
  <c r="Y127" i="1"/>
  <c r="Z127" i="1"/>
  <c r="X128" i="1" a="1"/>
  <c r="X128" i="1"/>
  <c r="Y128" i="1" a="1"/>
  <c r="Y128" i="1"/>
  <c r="Z128" i="1"/>
  <c r="X129" i="1" a="1"/>
  <c r="X129" i="1"/>
  <c r="Y129" i="1" a="1"/>
  <c r="Y129" i="1"/>
  <c r="Z129" i="1"/>
  <c r="X130" i="1" a="1"/>
  <c r="X130" i="1"/>
  <c r="Y130" i="1" a="1"/>
  <c r="Y130" i="1"/>
  <c r="Z130" i="1"/>
  <c r="X131" i="1" a="1"/>
  <c r="X131" i="1"/>
  <c r="Y131" i="1" a="1"/>
  <c r="Y131" i="1"/>
  <c r="Z131" i="1"/>
  <c r="X132" i="1" a="1"/>
  <c r="X132" i="1"/>
  <c r="Y132" i="1" a="1"/>
  <c r="Y132" i="1"/>
  <c r="Z132" i="1"/>
  <c r="X133" i="1" a="1"/>
  <c r="X133" i="1"/>
  <c r="Y133" i="1" a="1"/>
  <c r="Y133" i="1"/>
  <c r="Z133" i="1"/>
  <c r="X134" i="1" a="1"/>
  <c r="X134" i="1"/>
  <c r="Y134" i="1" a="1"/>
  <c r="Y134" i="1"/>
  <c r="Z134" i="1"/>
  <c r="X135" i="1" a="1"/>
  <c r="X135" i="1"/>
  <c r="Y135" i="1" a="1"/>
  <c r="Y135" i="1"/>
  <c r="Z135" i="1"/>
  <c r="X136" i="1" a="1"/>
  <c r="X136" i="1"/>
  <c r="Y136" i="1" a="1"/>
  <c r="Y136" i="1"/>
  <c r="Z136" i="1"/>
  <c r="X137" i="1" a="1"/>
  <c r="X137" i="1"/>
  <c r="Y137" i="1" a="1"/>
  <c r="Y137" i="1"/>
  <c r="Z137" i="1"/>
  <c r="X138" i="1" a="1"/>
  <c r="X138" i="1"/>
  <c r="Y138" i="1" a="1"/>
  <c r="Y138" i="1"/>
  <c r="Z138" i="1"/>
  <c r="X139" i="1" a="1"/>
  <c r="X139" i="1"/>
  <c r="Y139" i="1" a="1"/>
  <c r="Y139" i="1"/>
  <c r="Z139" i="1"/>
  <c r="X140" i="1" a="1"/>
  <c r="X140" i="1"/>
  <c r="Y140" i="1" a="1"/>
  <c r="Y140" i="1"/>
  <c r="Z140" i="1"/>
  <c r="X141" i="1" a="1"/>
  <c r="X141" i="1"/>
  <c r="Y141" i="1" a="1"/>
  <c r="Y141" i="1"/>
  <c r="Z141" i="1"/>
  <c r="X142" i="1" a="1"/>
  <c r="X142" i="1"/>
  <c r="Y142" i="1" a="1"/>
  <c r="Y142" i="1"/>
  <c r="Z142" i="1"/>
  <c r="X143" i="1" a="1"/>
  <c r="X143" i="1"/>
  <c r="Y143" i="1" a="1"/>
  <c r="Y143" i="1"/>
  <c r="Z143" i="1"/>
  <c r="X144" i="1" a="1"/>
  <c r="X144" i="1"/>
  <c r="Y144" i="1" a="1"/>
  <c r="Y144" i="1"/>
  <c r="Z144" i="1"/>
  <c r="X145" i="1" a="1"/>
  <c r="X145" i="1"/>
  <c r="Y145" i="1" a="1"/>
  <c r="Y145" i="1"/>
  <c r="Z145" i="1"/>
  <c r="X146" i="1" a="1"/>
  <c r="X146" i="1"/>
  <c r="Y146" i="1" a="1"/>
  <c r="Y146" i="1"/>
  <c r="Z146" i="1"/>
  <c r="X147" i="1" a="1"/>
  <c r="X147" i="1"/>
  <c r="Y147" i="1" a="1"/>
  <c r="Y147" i="1"/>
  <c r="Z147" i="1"/>
  <c r="X148" i="1" a="1"/>
  <c r="X148" i="1"/>
  <c r="Y148" i="1" a="1"/>
  <c r="Y148" i="1"/>
  <c r="Z148" i="1"/>
  <c r="X149" i="1" a="1"/>
  <c r="X149" i="1"/>
  <c r="Y149" i="1" a="1"/>
  <c r="Y149" i="1"/>
  <c r="Z149" i="1"/>
  <c r="X150" i="1" a="1"/>
  <c r="X150" i="1"/>
  <c r="Y150" i="1" a="1"/>
  <c r="Y150" i="1"/>
  <c r="Z150" i="1"/>
  <c r="X151" i="1" a="1"/>
  <c r="X151" i="1"/>
  <c r="Y151" i="1" a="1"/>
  <c r="Y151" i="1"/>
  <c r="Z151" i="1"/>
  <c r="X152" i="1" a="1"/>
  <c r="X152" i="1"/>
  <c r="Y152" i="1" a="1"/>
  <c r="Y152" i="1"/>
  <c r="Z152" i="1"/>
  <c r="X153" i="1" a="1"/>
  <c r="X153" i="1"/>
  <c r="Y153" i="1" a="1"/>
  <c r="Y153" i="1"/>
  <c r="Z153" i="1"/>
  <c r="X154" i="1" a="1"/>
  <c r="X154" i="1"/>
  <c r="Y154" i="1" a="1"/>
  <c r="Y154" i="1"/>
  <c r="Z154" i="1"/>
  <c r="X155" i="1" a="1"/>
  <c r="X155" i="1"/>
  <c r="Y155" i="1" a="1"/>
  <c r="Y155" i="1"/>
  <c r="Z155" i="1"/>
  <c r="X156" i="1" a="1"/>
  <c r="X156" i="1"/>
  <c r="Y156" i="1" a="1"/>
  <c r="Y156" i="1"/>
  <c r="Z156" i="1"/>
  <c r="X157" i="1" a="1"/>
  <c r="X157" i="1"/>
  <c r="Y157" i="1" a="1"/>
  <c r="Y157" i="1"/>
  <c r="Z157" i="1"/>
  <c r="X158" i="1" a="1"/>
  <c r="X158" i="1"/>
  <c r="Y158" i="1" a="1"/>
  <c r="Y158" i="1"/>
  <c r="Z158" i="1"/>
  <c r="X159" i="1" a="1"/>
  <c r="X159" i="1"/>
  <c r="Y159" i="1" a="1"/>
  <c r="Y159" i="1"/>
  <c r="Z159" i="1"/>
  <c r="X160" i="1" a="1"/>
  <c r="X160" i="1"/>
  <c r="Y160" i="1" a="1"/>
  <c r="Y160" i="1"/>
  <c r="Z160" i="1"/>
  <c r="X161" i="1" a="1"/>
  <c r="X161" i="1"/>
  <c r="Y161" i="1" a="1"/>
  <c r="Y161" i="1"/>
  <c r="Z161" i="1"/>
  <c r="X162" i="1" a="1"/>
  <c r="X162" i="1"/>
  <c r="Y162" i="1" a="1"/>
  <c r="Y162" i="1"/>
  <c r="Z162" i="1"/>
  <c r="X163" i="1" a="1"/>
  <c r="X163" i="1"/>
  <c r="Y163" i="1" a="1"/>
  <c r="Y163" i="1"/>
  <c r="Z163" i="1"/>
  <c r="X164" i="1" a="1"/>
  <c r="X164" i="1"/>
  <c r="Y164" i="1" a="1"/>
  <c r="Y164" i="1"/>
  <c r="Z164" i="1"/>
  <c r="X165" i="1" a="1"/>
  <c r="X165" i="1"/>
  <c r="Y165" i="1" a="1"/>
  <c r="Y165" i="1"/>
  <c r="Z165" i="1"/>
  <c r="X166" i="1" a="1"/>
  <c r="X166" i="1"/>
  <c r="Y166" i="1" a="1"/>
  <c r="Y166" i="1"/>
  <c r="Z166" i="1"/>
  <c r="X167" i="1" a="1"/>
  <c r="X167" i="1"/>
  <c r="Y167" i="1" a="1"/>
  <c r="Y167" i="1"/>
  <c r="Z167" i="1"/>
  <c r="X168" i="1" a="1"/>
  <c r="X168" i="1"/>
  <c r="Y168" i="1" a="1"/>
  <c r="Y168" i="1"/>
  <c r="Z168" i="1"/>
  <c r="X169" i="1" a="1"/>
  <c r="X169" i="1"/>
  <c r="Y169" i="1" a="1"/>
  <c r="Y169" i="1"/>
  <c r="Z169" i="1"/>
  <c r="X170" i="1" a="1"/>
  <c r="X170" i="1"/>
  <c r="Y170" i="1" a="1"/>
  <c r="Y170" i="1"/>
  <c r="Z170" i="1"/>
  <c r="X171" i="1" a="1"/>
  <c r="X171" i="1"/>
  <c r="Y171" i="1" a="1"/>
  <c r="Y171" i="1"/>
  <c r="Z171" i="1"/>
  <c r="X172" i="1" a="1"/>
  <c r="X172" i="1"/>
  <c r="Y172" i="1" a="1"/>
  <c r="Y172" i="1"/>
  <c r="Z172" i="1"/>
  <c r="X173" i="1" a="1"/>
  <c r="X173" i="1"/>
  <c r="Y173" i="1" a="1"/>
  <c r="Y173" i="1"/>
  <c r="Z173" i="1"/>
  <c r="X174" i="1" a="1"/>
  <c r="X174" i="1"/>
  <c r="Y174" i="1" a="1"/>
  <c r="Y174" i="1"/>
  <c r="Z174" i="1"/>
  <c r="X175" i="1" a="1"/>
  <c r="X175" i="1"/>
  <c r="Y175" i="1" a="1"/>
  <c r="Y175" i="1"/>
  <c r="Z175" i="1"/>
  <c r="X176" i="1" a="1"/>
  <c r="X176" i="1"/>
  <c r="Y176" i="1" a="1"/>
  <c r="Y176" i="1"/>
  <c r="Z176" i="1"/>
  <c r="X177" i="1" a="1"/>
  <c r="X177" i="1"/>
  <c r="Y177" i="1" a="1"/>
  <c r="Y177" i="1"/>
  <c r="Z177" i="1"/>
  <c r="X178" i="1" a="1"/>
  <c r="X178" i="1"/>
  <c r="Y178" i="1" a="1"/>
  <c r="Y178" i="1"/>
  <c r="Z178" i="1"/>
  <c r="X179" i="1" a="1"/>
  <c r="X179" i="1"/>
  <c r="Y179" i="1" a="1"/>
  <c r="Y179" i="1"/>
  <c r="Z179" i="1"/>
  <c r="X180" i="1" a="1"/>
  <c r="X180" i="1"/>
  <c r="Y180" i="1" a="1"/>
  <c r="Y180" i="1"/>
  <c r="Z180" i="1"/>
  <c r="X181" i="1" a="1"/>
  <c r="X181" i="1"/>
  <c r="Y181" i="1" a="1"/>
  <c r="Y181" i="1"/>
  <c r="Z181" i="1"/>
  <c r="X182" i="1" a="1"/>
  <c r="X182" i="1"/>
  <c r="Y182" i="1" a="1"/>
  <c r="Y182" i="1"/>
  <c r="Z182" i="1"/>
  <c r="X183" i="1" a="1"/>
  <c r="X183" i="1"/>
  <c r="Y183" i="1" a="1"/>
  <c r="Y183" i="1"/>
  <c r="Z183" i="1"/>
  <c r="X184" i="1" a="1"/>
  <c r="X184" i="1"/>
  <c r="Y184" i="1" a="1"/>
  <c r="Y184" i="1"/>
  <c r="Z184" i="1"/>
  <c r="X185" i="1" a="1"/>
  <c r="X185" i="1"/>
  <c r="Y185" i="1" a="1"/>
  <c r="Y185" i="1"/>
  <c r="Z185" i="1"/>
  <c r="X186" i="1" a="1"/>
  <c r="X186" i="1"/>
  <c r="Y186" i="1" a="1"/>
  <c r="Y186" i="1"/>
  <c r="Z186" i="1"/>
  <c r="X187" i="1" a="1"/>
  <c r="X187" i="1"/>
  <c r="Y187" i="1" a="1"/>
  <c r="Y187" i="1"/>
  <c r="Z187" i="1"/>
  <c r="X188" i="1" a="1"/>
  <c r="X188" i="1"/>
  <c r="Y188" i="1" a="1"/>
  <c r="Y188" i="1"/>
  <c r="Z188" i="1"/>
  <c r="X189" i="1" a="1"/>
  <c r="X189" i="1"/>
  <c r="Y189" i="1" a="1"/>
  <c r="Y189" i="1"/>
  <c r="Z189" i="1"/>
  <c r="X190" i="1" a="1"/>
  <c r="X190" i="1"/>
  <c r="Y190" i="1" a="1"/>
  <c r="Y190" i="1"/>
  <c r="Z190" i="1"/>
  <c r="X191" i="1" a="1"/>
  <c r="X191" i="1"/>
  <c r="Y191" i="1" a="1"/>
  <c r="Y191" i="1"/>
  <c r="Z191" i="1"/>
  <c r="X192" i="1" a="1"/>
  <c r="X192" i="1"/>
  <c r="Y192" i="1" a="1"/>
  <c r="Y192" i="1"/>
  <c r="Z192" i="1"/>
  <c r="X193" i="1" a="1"/>
  <c r="X193" i="1"/>
  <c r="Y193" i="1" a="1"/>
  <c r="Y193" i="1"/>
  <c r="Z193" i="1"/>
  <c r="X194" i="1" a="1"/>
  <c r="X194" i="1"/>
  <c r="Y194" i="1" a="1"/>
  <c r="Y194" i="1"/>
  <c r="Z194" i="1"/>
  <c r="X195" i="1" a="1"/>
  <c r="X195" i="1"/>
  <c r="Y195" i="1" a="1"/>
  <c r="Y195" i="1"/>
  <c r="Z195" i="1"/>
  <c r="X196" i="1" a="1"/>
  <c r="X196" i="1"/>
  <c r="Y196" i="1" a="1"/>
  <c r="Y196" i="1"/>
  <c r="Z196" i="1"/>
  <c r="X197" i="1" a="1"/>
  <c r="X197" i="1"/>
  <c r="Y197" i="1" a="1"/>
  <c r="Y197" i="1"/>
  <c r="Z197" i="1"/>
  <c r="X198" i="1" a="1"/>
  <c r="X198" i="1"/>
  <c r="Y198" i="1" a="1"/>
  <c r="Y198" i="1"/>
  <c r="Z198" i="1"/>
  <c r="X199" i="1" a="1"/>
  <c r="X199" i="1"/>
  <c r="Y199" i="1" a="1"/>
  <c r="Y199" i="1"/>
  <c r="Z199" i="1"/>
  <c r="X200" i="1" a="1"/>
  <c r="X200" i="1"/>
  <c r="Y200" i="1" a="1"/>
  <c r="Y200" i="1"/>
  <c r="Z200" i="1"/>
  <c r="X201" i="1" a="1"/>
  <c r="X201" i="1"/>
  <c r="Y201" i="1" a="1"/>
  <c r="Y201" i="1"/>
  <c r="Z201" i="1"/>
  <c r="X202" i="1" a="1"/>
  <c r="X202" i="1"/>
  <c r="Y202" i="1" a="1"/>
  <c r="Y202" i="1"/>
  <c r="Z202" i="1"/>
  <c r="X203" i="1" a="1"/>
  <c r="X203" i="1"/>
  <c r="Y203" i="1" a="1"/>
  <c r="Y203" i="1"/>
  <c r="Z203" i="1"/>
  <c r="X204" i="1" a="1"/>
  <c r="X204" i="1"/>
  <c r="Y204" i="1" a="1"/>
  <c r="Y204" i="1"/>
  <c r="Z204" i="1"/>
  <c r="X205" i="1" a="1"/>
  <c r="X205" i="1"/>
  <c r="Y205" i="1" a="1"/>
  <c r="Y205" i="1"/>
  <c r="Z205" i="1"/>
  <c r="X206" i="1" a="1"/>
  <c r="X206" i="1"/>
  <c r="Y206" i="1" a="1"/>
  <c r="Y206" i="1"/>
  <c r="Z206" i="1"/>
  <c r="X207" i="1" a="1"/>
  <c r="X207" i="1"/>
  <c r="Y207" i="1" a="1"/>
  <c r="Y207" i="1"/>
  <c r="Z207" i="1"/>
  <c r="X208" i="1" a="1"/>
  <c r="X208" i="1"/>
  <c r="Y208" i="1" a="1"/>
  <c r="Y208" i="1"/>
  <c r="Z208" i="1"/>
  <c r="X209" i="1" a="1"/>
  <c r="X209" i="1"/>
  <c r="Y209" i="1" a="1"/>
  <c r="Y209" i="1"/>
  <c r="Z209" i="1"/>
  <c r="X210" i="1" a="1"/>
  <c r="X210" i="1"/>
  <c r="Y210" i="1" a="1"/>
  <c r="Y210" i="1"/>
  <c r="Z210" i="1"/>
  <c r="X211" i="1" a="1"/>
  <c r="X211" i="1"/>
  <c r="Y211" i="1" a="1"/>
  <c r="Y211" i="1"/>
  <c r="Z211" i="1"/>
  <c r="X212" i="1" a="1"/>
  <c r="X212" i="1"/>
  <c r="Y212" i="1" a="1"/>
  <c r="Y212" i="1"/>
  <c r="Z212" i="1"/>
  <c r="X213" i="1" a="1"/>
  <c r="X213" i="1"/>
  <c r="Y213" i="1" a="1"/>
  <c r="Y213" i="1"/>
  <c r="Z213" i="1"/>
  <c r="X214" i="1" a="1"/>
  <c r="X214" i="1"/>
  <c r="Y214" i="1" a="1"/>
  <c r="Y214" i="1"/>
  <c r="Z214" i="1"/>
  <c r="X215" i="1" a="1"/>
  <c r="X215" i="1"/>
  <c r="Y215" i="1" a="1"/>
  <c r="Y215" i="1"/>
  <c r="Z215" i="1"/>
  <c r="X216" i="1" a="1"/>
  <c r="X216" i="1"/>
  <c r="Y216" i="1" a="1"/>
  <c r="Y216" i="1"/>
  <c r="Z216" i="1"/>
  <c r="X217" i="1" a="1"/>
  <c r="X217" i="1"/>
  <c r="Y217" i="1" a="1"/>
  <c r="Y217" i="1"/>
  <c r="Z217" i="1"/>
  <c r="X218" i="1" a="1"/>
  <c r="X218" i="1"/>
  <c r="Y218" i="1" a="1"/>
  <c r="Y218" i="1"/>
  <c r="Z218" i="1"/>
  <c r="X219" i="1" a="1"/>
  <c r="X219" i="1"/>
  <c r="Y219" i="1" a="1"/>
  <c r="Y219" i="1"/>
  <c r="Z219" i="1"/>
  <c r="X220" i="1" a="1"/>
  <c r="X220" i="1"/>
  <c r="Y220" i="1" a="1"/>
  <c r="Y220" i="1"/>
  <c r="Z220" i="1"/>
  <c r="X221" i="1" a="1"/>
  <c r="X221" i="1"/>
  <c r="Y221" i="1" a="1"/>
  <c r="Y221" i="1"/>
  <c r="Z221" i="1"/>
  <c r="X222" i="1" a="1"/>
  <c r="X222" i="1"/>
  <c r="Y222" i="1" a="1"/>
  <c r="Y222" i="1"/>
  <c r="Z222" i="1"/>
  <c r="X223" i="1" a="1"/>
  <c r="X223" i="1"/>
  <c r="Y223" i="1" a="1"/>
  <c r="Y223" i="1"/>
  <c r="Z223" i="1"/>
  <c r="X224" i="1" a="1"/>
  <c r="X224" i="1"/>
  <c r="Y224" i="1" a="1"/>
  <c r="Y224" i="1"/>
  <c r="Z224" i="1"/>
  <c r="X225" i="1" a="1"/>
  <c r="X225" i="1"/>
  <c r="Y225" i="1" a="1"/>
  <c r="Y225" i="1"/>
  <c r="Z225" i="1"/>
  <c r="X226" i="1" a="1"/>
  <c r="X226" i="1"/>
  <c r="Y226" i="1" a="1"/>
  <c r="Y226" i="1"/>
  <c r="Z226" i="1"/>
  <c r="X227" i="1" a="1"/>
  <c r="X227" i="1"/>
  <c r="Y227" i="1" a="1"/>
  <c r="Y227" i="1"/>
  <c r="Z227" i="1"/>
  <c r="X228" i="1" a="1"/>
  <c r="X228" i="1"/>
  <c r="Y228" i="1" a="1"/>
  <c r="Y228" i="1"/>
  <c r="Z228" i="1"/>
  <c r="X229" i="1" a="1"/>
  <c r="X229" i="1"/>
  <c r="Y229" i="1" a="1"/>
  <c r="Y229" i="1"/>
  <c r="Z229" i="1"/>
  <c r="X230" i="1" a="1"/>
  <c r="X230" i="1"/>
  <c r="Y230" i="1" a="1"/>
  <c r="Y230" i="1"/>
  <c r="Z230" i="1"/>
  <c r="X231" i="1" a="1"/>
  <c r="X231" i="1"/>
  <c r="Y231" i="1" a="1"/>
  <c r="Y231" i="1"/>
  <c r="Z231" i="1"/>
  <c r="X232" i="1" a="1"/>
  <c r="X232" i="1"/>
  <c r="Y232" i="1" a="1"/>
  <c r="Y232" i="1"/>
  <c r="Z232" i="1"/>
  <c r="X233" i="1" a="1"/>
  <c r="X233" i="1"/>
  <c r="Y233" i="1" a="1"/>
  <c r="Y233" i="1"/>
  <c r="Z233" i="1"/>
  <c r="X234" i="1" a="1"/>
  <c r="X234" i="1"/>
  <c r="Y234" i="1" a="1"/>
  <c r="Y234" i="1"/>
  <c r="Z234" i="1"/>
  <c r="X235" i="1" a="1"/>
  <c r="X235" i="1"/>
  <c r="Y235" i="1" a="1"/>
  <c r="Y235" i="1"/>
  <c r="Z235" i="1"/>
  <c r="X236" i="1" a="1"/>
  <c r="X236" i="1"/>
  <c r="Y236" i="1" a="1"/>
  <c r="Y236" i="1"/>
  <c r="Z236" i="1"/>
  <c r="X237" i="1" a="1"/>
  <c r="X237" i="1"/>
  <c r="Y237" i="1" a="1"/>
  <c r="Y237" i="1"/>
  <c r="Z237" i="1"/>
  <c r="X238" i="1" a="1"/>
  <c r="X238" i="1"/>
  <c r="Y238" i="1" a="1"/>
  <c r="Y238" i="1"/>
  <c r="Z238" i="1"/>
  <c r="X239" i="1" a="1"/>
  <c r="X239" i="1"/>
  <c r="Y239" i="1" a="1"/>
  <c r="Y239" i="1"/>
  <c r="Z239" i="1"/>
  <c r="X240" i="1" a="1"/>
  <c r="X240" i="1"/>
  <c r="Y240" i="1" a="1"/>
  <c r="Y240" i="1"/>
  <c r="Z240" i="1"/>
  <c r="X241" i="1" a="1"/>
  <c r="X241" i="1"/>
  <c r="Y241" i="1" a="1"/>
  <c r="Y241" i="1"/>
  <c r="Z241" i="1"/>
  <c r="X242" i="1" a="1"/>
  <c r="X242" i="1"/>
  <c r="Y242" i="1" a="1"/>
  <c r="Y242" i="1"/>
  <c r="Z242" i="1"/>
  <c r="X243" i="1" a="1"/>
  <c r="X243" i="1"/>
  <c r="Y243" i="1" a="1"/>
  <c r="Y243" i="1"/>
  <c r="Z243" i="1"/>
  <c r="X244" i="1" a="1"/>
  <c r="X244" i="1"/>
  <c r="Y244" i="1" a="1"/>
  <c r="Y244" i="1"/>
  <c r="Z244" i="1"/>
  <c r="X245" i="1" a="1"/>
  <c r="X245" i="1"/>
  <c r="Y245" i="1" a="1"/>
  <c r="Y245" i="1"/>
  <c r="Z245" i="1"/>
  <c r="X246" i="1" a="1"/>
  <c r="X246" i="1"/>
  <c r="Y246" i="1" a="1"/>
  <c r="Y246" i="1"/>
  <c r="Z246" i="1"/>
  <c r="X247" i="1" a="1"/>
  <c r="X247" i="1"/>
  <c r="Y247" i="1" a="1"/>
  <c r="Y247" i="1"/>
  <c r="Z247" i="1"/>
  <c r="X248" i="1" a="1"/>
  <c r="X248" i="1"/>
  <c r="Y248" i="1" a="1"/>
  <c r="Y248" i="1"/>
  <c r="Z248" i="1"/>
  <c r="X249" i="1" a="1"/>
  <c r="X249" i="1"/>
  <c r="Y249" i="1" a="1"/>
  <c r="Y249" i="1"/>
  <c r="Z249" i="1"/>
  <c r="X250" i="1" a="1"/>
  <c r="X250" i="1"/>
  <c r="Y250" i="1" a="1"/>
  <c r="Y250" i="1"/>
  <c r="Z250" i="1"/>
  <c r="X251" i="1" a="1"/>
  <c r="X251" i="1"/>
  <c r="Y251" i="1" a="1"/>
  <c r="Y251" i="1"/>
  <c r="Z251" i="1"/>
  <c r="X252" i="1" a="1"/>
  <c r="X252" i="1"/>
  <c r="Y252" i="1" a="1"/>
  <c r="Y252" i="1"/>
  <c r="Z252" i="1"/>
  <c r="X253" i="1" a="1"/>
  <c r="X253" i="1"/>
  <c r="Y253" i="1" a="1"/>
  <c r="Y253" i="1"/>
  <c r="Z253" i="1"/>
  <c r="X254" i="1" a="1"/>
  <c r="X254" i="1"/>
  <c r="Y254" i="1" a="1"/>
  <c r="Y254" i="1"/>
  <c r="Z254" i="1"/>
  <c r="X255" i="1" a="1"/>
  <c r="X255" i="1"/>
  <c r="Y255" i="1" a="1"/>
  <c r="Y255" i="1"/>
  <c r="Z255" i="1"/>
  <c r="X256" i="1" a="1"/>
  <c r="X256" i="1"/>
  <c r="Y256" i="1" a="1"/>
  <c r="Y256" i="1"/>
  <c r="Z256" i="1"/>
  <c r="X257" i="1" a="1"/>
  <c r="X257" i="1"/>
  <c r="Y257" i="1" a="1"/>
  <c r="Y257" i="1"/>
  <c r="Z257" i="1"/>
  <c r="X258" i="1" a="1"/>
  <c r="X258" i="1"/>
  <c r="Y258" i="1" a="1"/>
  <c r="Y258" i="1"/>
  <c r="Z258" i="1"/>
  <c r="X259" i="1" a="1"/>
  <c r="X259" i="1"/>
  <c r="Y259" i="1" a="1"/>
  <c r="Y259" i="1"/>
  <c r="Z259" i="1"/>
  <c r="X260" i="1" a="1"/>
  <c r="X260" i="1"/>
  <c r="Y260" i="1" a="1"/>
  <c r="Y260" i="1"/>
  <c r="Z260" i="1"/>
  <c r="X261" i="1" a="1"/>
  <c r="X261" i="1"/>
  <c r="Y261" i="1" a="1"/>
  <c r="Y261" i="1"/>
  <c r="Z261" i="1"/>
  <c r="X262" i="1" a="1"/>
  <c r="X262" i="1"/>
  <c r="Y262" i="1" a="1"/>
  <c r="Y262" i="1"/>
  <c r="Z262" i="1"/>
  <c r="X263" i="1" a="1"/>
  <c r="X263" i="1"/>
  <c r="Y263" i="1" a="1"/>
  <c r="Y263" i="1"/>
  <c r="Z263" i="1"/>
  <c r="X264" i="1" a="1"/>
  <c r="X264" i="1"/>
  <c r="Y264" i="1" a="1"/>
  <c r="Y264" i="1"/>
  <c r="Z264" i="1"/>
  <c r="X265" i="1" a="1"/>
  <c r="X265" i="1"/>
  <c r="Y265" i="1" a="1"/>
  <c r="Y265" i="1"/>
  <c r="Z265" i="1"/>
  <c r="X266" i="1" a="1"/>
  <c r="X266" i="1"/>
  <c r="Y266" i="1" a="1"/>
  <c r="Y266" i="1"/>
  <c r="Z266" i="1"/>
  <c r="X267" i="1" a="1"/>
  <c r="X267" i="1"/>
  <c r="Y267" i="1" a="1"/>
  <c r="Y267" i="1"/>
  <c r="Z267" i="1"/>
  <c r="X268" i="1" a="1"/>
  <c r="X268" i="1"/>
  <c r="Y268" i="1" a="1"/>
  <c r="Y268" i="1"/>
  <c r="Z268" i="1"/>
  <c r="X269" i="1" a="1"/>
  <c r="X269" i="1"/>
  <c r="Y269" i="1" a="1"/>
  <c r="Y269" i="1"/>
  <c r="Z269" i="1"/>
  <c r="X270" i="1" a="1"/>
  <c r="X270" i="1"/>
  <c r="Y270" i="1" a="1"/>
  <c r="Y270" i="1"/>
  <c r="Z270" i="1"/>
  <c r="X271" i="1" a="1"/>
  <c r="X271" i="1"/>
  <c r="Y271" i="1" a="1"/>
  <c r="Y271" i="1"/>
  <c r="Z271" i="1"/>
  <c r="X272" i="1" a="1"/>
  <c r="X272" i="1"/>
  <c r="Y272" i="1" a="1"/>
  <c r="Y272" i="1"/>
  <c r="Z272" i="1"/>
  <c r="X273" i="1" a="1"/>
  <c r="X273" i="1"/>
  <c r="Y273" i="1" a="1"/>
  <c r="Y273" i="1"/>
  <c r="Z273" i="1"/>
  <c r="X274" i="1" a="1"/>
  <c r="X274" i="1"/>
  <c r="Y274" i="1" a="1"/>
  <c r="Y274" i="1"/>
  <c r="Z274" i="1"/>
  <c r="X275" i="1" a="1"/>
  <c r="X275" i="1"/>
  <c r="Y275" i="1" a="1"/>
  <c r="Y275" i="1"/>
  <c r="Z275" i="1"/>
  <c r="X276" i="1" a="1"/>
  <c r="X276" i="1"/>
  <c r="Y276" i="1" a="1"/>
  <c r="Y276" i="1"/>
  <c r="Z276" i="1"/>
  <c r="X277" i="1" a="1"/>
  <c r="X277" i="1"/>
  <c r="Y277" i="1" a="1"/>
  <c r="Y277" i="1"/>
  <c r="Z277" i="1"/>
  <c r="X278" i="1" a="1"/>
  <c r="X278" i="1"/>
  <c r="Y278" i="1" a="1"/>
  <c r="Y278" i="1"/>
  <c r="Z278" i="1"/>
  <c r="X279" i="1" a="1"/>
  <c r="X279" i="1"/>
  <c r="Y279" i="1" a="1"/>
  <c r="Y279" i="1"/>
  <c r="Z279" i="1"/>
  <c r="X280" i="1" a="1"/>
  <c r="X280" i="1"/>
  <c r="Y280" i="1" a="1"/>
  <c r="Y280" i="1"/>
  <c r="Z280" i="1"/>
  <c r="X281" i="1" a="1"/>
  <c r="X281" i="1"/>
  <c r="Y281" i="1" a="1"/>
  <c r="Y281" i="1"/>
  <c r="Z281" i="1"/>
  <c r="X282" i="1" a="1"/>
  <c r="X282" i="1"/>
  <c r="Y282" i="1" a="1"/>
  <c r="Y282" i="1"/>
  <c r="Z282" i="1"/>
  <c r="X283" i="1" a="1"/>
  <c r="X283" i="1"/>
  <c r="Y283" i="1" a="1"/>
  <c r="Y283" i="1"/>
  <c r="Z283" i="1"/>
  <c r="X284" i="1" a="1"/>
  <c r="X284" i="1"/>
  <c r="Y284" i="1" a="1"/>
  <c r="Y284" i="1"/>
  <c r="Z284" i="1"/>
  <c r="X285" i="1" a="1"/>
  <c r="X285" i="1"/>
  <c r="Y285" i="1" a="1"/>
  <c r="Y285" i="1"/>
  <c r="Z285" i="1"/>
  <c r="X286" i="1" a="1"/>
  <c r="X286" i="1"/>
  <c r="Y286" i="1" a="1"/>
  <c r="Y286" i="1"/>
  <c r="Z286" i="1"/>
  <c r="X287" i="1" a="1"/>
  <c r="X287" i="1"/>
  <c r="Y287" i="1" a="1"/>
  <c r="Y287" i="1"/>
  <c r="Z287" i="1"/>
  <c r="X288" i="1" a="1"/>
  <c r="X288" i="1"/>
  <c r="Y288" i="1" a="1"/>
  <c r="Y288" i="1"/>
  <c r="Z288" i="1"/>
  <c r="X289" i="1" a="1"/>
  <c r="X289" i="1"/>
  <c r="Y289" i="1" a="1"/>
  <c r="Y289" i="1"/>
  <c r="Z289" i="1"/>
  <c r="X290" i="1" a="1"/>
  <c r="X290" i="1"/>
  <c r="Y290" i="1" a="1"/>
  <c r="Y290" i="1"/>
  <c r="Z290" i="1"/>
  <c r="X291" i="1" a="1"/>
  <c r="X291" i="1"/>
  <c r="Y291" i="1" a="1"/>
  <c r="Y291" i="1"/>
  <c r="Z291" i="1"/>
  <c r="X292" i="1" a="1"/>
  <c r="X292" i="1"/>
  <c r="Y292" i="1" a="1"/>
  <c r="Y292" i="1"/>
  <c r="Z292" i="1"/>
  <c r="X293" i="1" a="1"/>
  <c r="X293" i="1"/>
  <c r="Y293" i="1" a="1"/>
  <c r="Y293" i="1"/>
  <c r="Z293" i="1"/>
  <c r="X294" i="1" a="1"/>
  <c r="X294" i="1"/>
  <c r="Y294" i="1" a="1"/>
  <c r="Y294" i="1"/>
  <c r="Z294" i="1"/>
  <c r="X295" i="1" a="1"/>
  <c r="X295" i="1"/>
  <c r="Y295" i="1" a="1"/>
  <c r="Y295" i="1"/>
  <c r="Z295" i="1"/>
  <c r="X296" i="1" a="1"/>
  <c r="X296" i="1"/>
  <c r="Y296" i="1" a="1"/>
  <c r="Y296" i="1"/>
  <c r="Z296" i="1"/>
  <c r="X297" i="1" a="1"/>
  <c r="X297" i="1"/>
  <c r="Y297" i="1" a="1"/>
  <c r="Y297" i="1"/>
  <c r="Z297" i="1"/>
  <c r="X298" i="1" a="1"/>
  <c r="X298" i="1"/>
  <c r="Y298" i="1" a="1"/>
  <c r="Y298" i="1"/>
  <c r="Z298" i="1"/>
  <c r="X299" i="1" a="1"/>
  <c r="X299" i="1"/>
  <c r="Y299" i="1" a="1"/>
  <c r="Y299" i="1"/>
  <c r="Z299" i="1"/>
  <c r="X300" i="1" a="1"/>
  <c r="X300" i="1"/>
  <c r="Y300" i="1" a="1"/>
  <c r="Y300" i="1"/>
  <c r="Z300" i="1"/>
  <c r="X301" i="1" a="1"/>
  <c r="X301" i="1"/>
  <c r="Y301" i="1" a="1"/>
  <c r="Y301" i="1"/>
  <c r="Z301" i="1"/>
  <c r="X302" i="1" a="1"/>
  <c r="X302" i="1"/>
  <c r="Y302" i="1" a="1"/>
  <c r="Y302" i="1"/>
  <c r="Z302" i="1"/>
  <c r="X303" i="1" a="1"/>
  <c r="X303" i="1"/>
  <c r="Y303" i="1" a="1"/>
  <c r="Y303" i="1"/>
  <c r="Z303" i="1"/>
  <c r="X304" i="1" a="1"/>
  <c r="X304" i="1"/>
  <c r="Y304" i="1" a="1"/>
  <c r="Y304" i="1"/>
  <c r="Z304" i="1"/>
  <c r="X305" i="1" a="1"/>
  <c r="X305" i="1"/>
  <c r="Y305" i="1" a="1"/>
  <c r="Y305" i="1"/>
  <c r="Z305" i="1"/>
  <c r="X306" i="1" a="1"/>
  <c r="X306" i="1"/>
  <c r="Y306" i="1" a="1"/>
  <c r="Y306" i="1"/>
  <c r="Z306" i="1"/>
  <c r="X307" i="1" a="1"/>
  <c r="X307" i="1"/>
  <c r="Y307" i="1" a="1"/>
  <c r="Y307" i="1"/>
  <c r="Z307" i="1"/>
  <c r="X308" i="1" a="1"/>
  <c r="X308" i="1"/>
  <c r="Y308" i="1" a="1"/>
  <c r="Y308" i="1"/>
  <c r="Z308" i="1"/>
  <c r="X309" i="1" a="1"/>
  <c r="X309" i="1"/>
  <c r="Y309" i="1" a="1"/>
  <c r="Y309" i="1"/>
  <c r="Z309" i="1"/>
  <c r="X310" i="1" a="1"/>
  <c r="X310" i="1"/>
  <c r="Y310" i="1" a="1"/>
  <c r="Y310" i="1"/>
  <c r="Z310" i="1"/>
  <c r="X311" i="1" a="1"/>
  <c r="X311" i="1"/>
  <c r="Y311" i="1" a="1"/>
  <c r="Y311" i="1"/>
  <c r="Z311" i="1"/>
  <c r="X312" i="1" a="1"/>
  <c r="X312" i="1"/>
  <c r="Y312" i="1" a="1"/>
  <c r="Y312" i="1"/>
  <c r="Z312" i="1"/>
  <c r="X313" i="1" a="1"/>
  <c r="X313" i="1"/>
  <c r="Y313" i="1" a="1"/>
  <c r="Y313" i="1"/>
  <c r="Z313" i="1"/>
  <c r="X314" i="1" a="1"/>
  <c r="X314" i="1"/>
  <c r="Y314" i="1" a="1"/>
  <c r="Y314" i="1"/>
  <c r="Z314" i="1"/>
  <c r="X315" i="1" a="1"/>
  <c r="X315" i="1"/>
  <c r="Y315" i="1" a="1"/>
  <c r="Y315" i="1"/>
  <c r="Z315" i="1"/>
  <c r="X316" i="1" a="1"/>
  <c r="X316" i="1"/>
  <c r="Y316" i="1" a="1"/>
  <c r="Y316" i="1"/>
  <c r="Z316" i="1"/>
  <c r="X317" i="1" a="1"/>
  <c r="X317" i="1"/>
  <c r="Y317" i="1" a="1"/>
  <c r="Y317" i="1"/>
  <c r="Z317" i="1"/>
  <c r="X318" i="1" a="1"/>
  <c r="X318" i="1"/>
  <c r="Y318" i="1" a="1"/>
  <c r="Y318" i="1"/>
  <c r="Z318" i="1"/>
  <c r="X319" i="1" a="1"/>
  <c r="X319" i="1"/>
  <c r="Y319" i="1" a="1"/>
  <c r="Y319" i="1"/>
  <c r="Z319" i="1"/>
  <c r="X320" i="1" a="1"/>
  <c r="X320" i="1"/>
  <c r="Y320" i="1" a="1"/>
  <c r="Y320" i="1"/>
  <c r="Z320" i="1"/>
  <c r="X321" i="1" a="1"/>
  <c r="X321" i="1"/>
  <c r="Y321" i="1" a="1"/>
  <c r="Y321" i="1"/>
  <c r="Z321" i="1"/>
  <c r="X322" i="1" a="1"/>
  <c r="X322" i="1"/>
  <c r="Y322" i="1" a="1"/>
  <c r="Y322" i="1"/>
  <c r="Z322" i="1"/>
  <c r="X323" i="1" a="1"/>
  <c r="X323" i="1"/>
  <c r="Y323" i="1" a="1"/>
  <c r="Y323" i="1"/>
  <c r="Z323" i="1"/>
  <c r="X324" i="1" a="1"/>
  <c r="X324" i="1"/>
  <c r="Y324" i="1" a="1"/>
  <c r="Y324" i="1"/>
  <c r="Z324" i="1"/>
  <c r="X325" i="1" a="1"/>
  <c r="X325" i="1"/>
  <c r="Y325" i="1" a="1"/>
  <c r="Y325" i="1"/>
  <c r="Z325" i="1"/>
  <c r="X326" i="1" a="1"/>
  <c r="X326" i="1"/>
  <c r="Y326" i="1" a="1"/>
  <c r="Y326" i="1"/>
  <c r="Z326" i="1"/>
  <c r="X327" i="1" a="1"/>
  <c r="X327" i="1"/>
  <c r="Y327" i="1" a="1"/>
  <c r="Y327" i="1"/>
  <c r="Z327" i="1"/>
  <c r="X328" i="1" a="1"/>
  <c r="X328" i="1"/>
  <c r="Y328" i="1" a="1"/>
  <c r="Y328" i="1"/>
  <c r="Z328" i="1"/>
  <c r="X329" i="1" a="1"/>
  <c r="X329" i="1"/>
  <c r="Y329" i="1" a="1"/>
  <c r="Y329" i="1"/>
  <c r="Z329" i="1"/>
  <c r="X330" i="1" a="1"/>
  <c r="X330" i="1"/>
  <c r="Y330" i="1" a="1"/>
  <c r="Y330" i="1"/>
  <c r="Z330" i="1"/>
  <c r="X331" i="1" a="1"/>
  <c r="X331" i="1"/>
  <c r="Y331" i="1" a="1"/>
  <c r="Y331" i="1"/>
  <c r="Z331" i="1"/>
  <c r="X332" i="1" a="1"/>
  <c r="X332" i="1"/>
  <c r="Y332" i="1" a="1"/>
  <c r="Y332" i="1"/>
  <c r="Z332" i="1"/>
  <c r="X333" i="1" a="1"/>
  <c r="X333" i="1"/>
  <c r="Y333" i="1" a="1"/>
  <c r="Y333" i="1"/>
  <c r="Z333" i="1"/>
  <c r="X334" i="1" a="1"/>
  <c r="X334" i="1"/>
  <c r="Y334" i="1" a="1"/>
  <c r="Y334" i="1"/>
  <c r="Z334" i="1"/>
  <c r="X335" i="1" a="1"/>
  <c r="X335" i="1"/>
  <c r="Y335" i="1" a="1"/>
  <c r="Y335" i="1"/>
  <c r="Z335" i="1"/>
  <c r="X336" i="1" a="1"/>
  <c r="X336" i="1"/>
  <c r="Y336" i="1" a="1"/>
  <c r="Y336" i="1"/>
  <c r="Z336" i="1"/>
  <c r="X337" i="1" a="1"/>
  <c r="X337" i="1"/>
  <c r="Y337" i="1" a="1"/>
  <c r="Y337" i="1"/>
  <c r="Z337" i="1"/>
  <c r="X338" i="1" a="1"/>
  <c r="X338" i="1"/>
  <c r="Y338" i="1" a="1"/>
  <c r="Y338" i="1"/>
  <c r="Z338" i="1"/>
  <c r="X339" i="1" a="1"/>
  <c r="X339" i="1"/>
  <c r="Y339" i="1" a="1"/>
  <c r="Y339" i="1"/>
  <c r="Z339" i="1"/>
  <c r="X340" i="1" a="1"/>
  <c r="X340" i="1"/>
  <c r="Y340" i="1" a="1"/>
  <c r="Y340" i="1"/>
  <c r="Z340" i="1"/>
  <c r="X341" i="1" a="1"/>
  <c r="X341" i="1"/>
  <c r="Y341" i="1" a="1"/>
  <c r="Y341" i="1"/>
  <c r="Z341" i="1"/>
  <c r="X342" i="1" a="1"/>
  <c r="X342" i="1"/>
  <c r="Y342" i="1" a="1"/>
  <c r="Y342" i="1"/>
  <c r="Z342" i="1"/>
  <c r="X343" i="1" a="1"/>
  <c r="X343" i="1"/>
  <c r="Y343" i="1" a="1"/>
  <c r="Y343" i="1"/>
  <c r="Z343" i="1"/>
  <c r="X344" i="1" a="1"/>
  <c r="X344" i="1"/>
  <c r="Y344" i="1" a="1"/>
  <c r="Y344" i="1"/>
  <c r="Z344" i="1"/>
  <c r="X345" i="1" a="1"/>
  <c r="X345" i="1"/>
  <c r="Y345" i="1" a="1"/>
  <c r="Y345" i="1"/>
  <c r="Z345" i="1"/>
  <c r="X346" i="1" a="1"/>
  <c r="X346" i="1"/>
  <c r="Y346" i="1" a="1"/>
  <c r="Y346" i="1"/>
  <c r="Z346" i="1"/>
  <c r="X347" i="1" a="1"/>
  <c r="X347" i="1"/>
  <c r="Y347" i="1" a="1"/>
  <c r="Y347" i="1"/>
  <c r="Z347" i="1"/>
  <c r="X348" i="1" a="1"/>
  <c r="X348" i="1"/>
  <c r="Y348" i="1" a="1"/>
  <c r="Y348" i="1"/>
  <c r="Z348" i="1"/>
  <c r="X349" i="1" a="1"/>
  <c r="X349" i="1"/>
  <c r="Y349" i="1" a="1"/>
  <c r="Y349" i="1"/>
  <c r="Z349" i="1"/>
  <c r="X350" i="1" a="1"/>
  <c r="X350" i="1"/>
  <c r="Y350" i="1" a="1"/>
  <c r="Y350" i="1"/>
  <c r="Z350" i="1"/>
  <c r="X351" i="1" a="1"/>
  <c r="X351" i="1"/>
  <c r="Y351" i="1" a="1"/>
  <c r="Y351" i="1"/>
  <c r="Z351" i="1"/>
  <c r="X352" i="1" a="1"/>
  <c r="X352" i="1"/>
  <c r="Y352" i="1" a="1"/>
  <c r="Y352" i="1"/>
  <c r="Z352" i="1"/>
  <c r="X353" i="1" a="1"/>
  <c r="X353" i="1"/>
  <c r="Y353" i="1" a="1"/>
  <c r="Y353" i="1"/>
  <c r="Z353" i="1"/>
  <c r="X354" i="1" a="1"/>
  <c r="X354" i="1"/>
  <c r="Y354" i="1" a="1"/>
  <c r="Y354" i="1"/>
  <c r="Z354" i="1"/>
  <c r="X355" i="1" a="1"/>
  <c r="X355" i="1"/>
  <c r="Y355" i="1" a="1"/>
  <c r="Y355" i="1"/>
  <c r="Z355" i="1"/>
  <c r="X356" i="1" a="1"/>
  <c r="X356" i="1"/>
  <c r="Y356" i="1" a="1"/>
  <c r="Y356" i="1"/>
  <c r="Z356" i="1"/>
  <c r="X357" i="1" a="1"/>
  <c r="X357" i="1"/>
  <c r="Y357" i="1" a="1"/>
  <c r="Y357" i="1"/>
  <c r="Z357" i="1"/>
  <c r="X358" i="1" a="1"/>
  <c r="X358" i="1"/>
  <c r="Y358" i="1" a="1"/>
  <c r="Y358" i="1"/>
  <c r="Z358" i="1"/>
  <c r="X359" i="1" a="1"/>
  <c r="X359" i="1"/>
  <c r="Y359" i="1" a="1"/>
  <c r="Y359" i="1"/>
  <c r="Z359" i="1"/>
  <c r="X360" i="1" a="1"/>
  <c r="X360" i="1"/>
  <c r="Y360" i="1" a="1"/>
  <c r="Y360" i="1"/>
  <c r="Z360" i="1"/>
  <c r="X361" i="1" a="1"/>
  <c r="X361" i="1"/>
  <c r="Y361" i="1" a="1"/>
  <c r="Y361" i="1"/>
  <c r="Z361" i="1"/>
  <c r="X362" i="1" a="1"/>
  <c r="X362" i="1"/>
  <c r="Y362" i="1" a="1"/>
  <c r="Y362" i="1"/>
  <c r="Z362" i="1"/>
  <c r="X363" i="1" a="1"/>
  <c r="X363" i="1"/>
  <c r="Y363" i="1" a="1"/>
  <c r="Y363" i="1"/>
  <c r="Z363" i="1"/>
  <c r="X364" i="1" a="1"/>
  <c r="X364" i="1"/>
  <c r="Y364" i="1" a="1"/>
  <c r="Y364" i="1"/>
  <c r="Z364" i="1"/>
  <c r="X365" i="1" a="1"/>
  <c r="X365" i="1"/>
  <c r="Y365" i="1" a="1"/>
  <c r="Y365" i="1"/>
  <c r="Z365" i="1"/>
  <c r="X366" i="1" a="1"/>
  <c r="X366" i="1"/>
  <c r="Y366" i="1" a="1"/>
  <c r="Y366" i="1"/>
  <c r="Z366" i="1"/>
  <c r="X367" i="1" a="1"/>
  <c r="X367" i="1"/>
  <c r="Y367" i="1" a="1"/>
  <c r="Y367" i="1"/>
  <c r="Z367" i="1"/>
  <c r="X368" i="1" a="1"/>
  <c r="X368" i="1"/>
  <c r="Y368" i="1" a="1"/>
  <c r="Y368" i="1"/>
  <c r="Z368" i="1"/>
  <c r="X369" i="1" a="1"/>
  <c r="X369" i="1"/>
  <c r="Y369" i="1" a="1"/>
  <c r="Y369" i="1"/>
  <c r="Z369" i="1"/>
  <c r="X370" i="1" a="1"/>
  <c r="X370" i="1"/>
  <c r="Y370" i="1" a="1"/>
  <c r="Y370" i="1"/>
  <c r="Z370" i="1"/>
  <c r="X371" i="1" a="1"/>
  <c r="X371" i="1"/>
  <c r="Y371" i="1" a="1"/>
  <c r="Y371" i="1"/>
  <c r="Z371" i="1"/>
  <c r="X372" i="1" a="1"/>
  <c r="X372" i="1"/>
  <c r="Y372" i="1" a="1"/>
  <c r="Y372" i="1"/>
  <c r="Z372" i="1"/>
  <c r="X373" i="1" a="1"/>
  <c r="X373" i="1"/>
  <c r="Y373" i="1" a="1"/>
  <c r="Y373" i="1"/>
  <c r="Z373" i="1"/>
  <c r="X374" i="1" a="1"/>
  <c r="X374" i="1"/>
  <c r="Y374" i="1" a="1"/>
  <c r="Y374" i="1"/>
  <c r="Z374" i="1"/>
  <c r="X375" i="1" a="1"/>
  <c r="X375" i="1"/>
  <c r="Y375" i="1" a="1"/>
  <c r="Y375" i="1"/>
  <c r="Z375" i="1"/>
  <c r="X376" i="1" a="1"/>
  <c r="X376" i="1"/>
  <c r="Y376" i="1" a="1"/>
  <c r="Y376" i="1"/>
  <c r="Z376" i="1"/>
  <c r="X377" i="1" a="1"/>
  <c r="X377" i="1"/>
  <c r="Y377" i="1" a="1"/>
  <c r="Y377" i="1"/>
  <c r="Z377" i="1"/>
  <c r="X378" i="1" a="1"/>
  <c r="X378" i="1"/>
  <c r="Y378" i="1" a="1"/>
  <c r="Y378" i="1"/>
  <c r="Z378" i="1"/>
  <c r="X379" i="1" a="1"/>
  <c r="X379" i="1"/>
  <c r="Y379" i="1" a="1"/>
  <c r="Y379" i="1"/>
  <c r="Z379" i="1"/>
  <c r="X380" i="1" a="1"/>
  <c r="X380" i="1"/>
  <c r="Y380" i="1" a="1"/>
  <c r="Y380" i="1"/>
  <c r="Z380" i="1"/>
  <c r="X381" i="1" a="1"/>
  <c r="X381" i="1"/>
  <c r="Y381" i="1" a="1"/>
  <c r="Y381" i="1"/>
  <c r="Z381" i="1"/>
  <c r="X382" i="1" a="1"/>
  <c r="X382" i="1"/>
  <c r="Y382" i="1" a="1"/>
  <c r="Y382" i="1"/>
  <c r="Z382" i="1"/>
  <c r="X383" i="1" a="1"/>
  <c r="X383" i="1"/>
  <c r="Y383" i="1" a="1"/>
  <c r="Y383" i="1"/>
  <c r="Z383" i="1"/>
  <c r="X384" i="1" a="1"/>
  <c r="X384" i="1"/>
  <c r="Y384" i="1" a="1"/>
  <c r="Y384" i="1"/>
  <c r="Z384" i="1"/>
  <c r="X385" i="1" a="1"/>
  <c r="X385" i="1"/>
  <c r="Y385" i="1" a="1"/>
  <c r="Y385" i="1"/>
  <c r="Z385" i="1"/>
  <c r="X386" i="1" a="1"/>
  <c r="X386" i="1"/>
  <c r="Y386" i="1" a="1"/>
  <c r="Y386" i="1"/>
  <c r="Z386" i="1"/>
  <c r="X387" i="1" a="1"/>
  <c r="X387" i="1"/>
  <c r="Y387" i="1" a="1"/>
  <c r="Y387" i="1"/>
  <c r="Z387" i="1"/>
  <c r="X388" i="1" a="1"/>
  <c r="X388" i="1"/>
  <c r="Y388" i="1" a="1"/>
  <c r="Y388" i="1"/>
  <c r="Z388" i="1"/>
  <c r="X389" i="1" a="1"/>
  <c r="X389" i="1"/>
  <c r="Y389" i="1" a="1"/>
  <c r="Y389" i="1"/>
  <c r="Z389" i="1"/>
  <c r="X390" i="1" a="1"/>
  <c r="X390" i="1"/>
  <c r="Y390" i="1" a="1"/>
  <c r="Y390" i="1"/>
  <c r="Z390" i="1"/>
  <c r="X391" i="1" a="1"/>
  <c r="X391" i="1"/>
  <c r="Y391" i="1" a="1"/>
  <c r="Y391" i="1"/>
  <c r="Z391" i="1"/>
  <c r="X392" i="1" a="1"/>
  <c r="X392" i="1"/>
  <c r="Y392" i="1" a="1"/>
  <c r="Y392" i="1"/>
  <c r="Z392" i="1"/>
  <c r="X393" i="1" a="1"/>
  <c r="X393" i="1"/>
  <c r="Y393" i="1" a="1"/>
  <c r="Y393" i="1"/>
  <c r="Z393" i="1"/>
  <c r="X394" i="1" a="1"/>
  <c r="X394" i="1"/>
  <c r="Y394" i="1" a="1"/>
  <c r="Y394" i="1"/>
  <c r="Z394" i="1"/>
  <c r="X395" i="1" a="1"/>
  <c r="X395" i="1"/>
  <c r="Y395" i="1" a="1"/>
  <c r="Y395" i="1"/>
  <c r="Z395" i="1"/>
  <c r="X396" i="1" a="1"/>
  <c r="X396" i="1"/>
  <c r="Y396" i="1" a="1"/>
  <c r="Y396" i="1"/>
  <c r="Z396" i="1"/>
  <c r="X397" i="1" a="1"/>
  <c r="X397" i="1"/>
  <c r="Y397" i="1" a="1"/>
  <c r="Y397" i="1"/>
  <c r="Z397" i="1"/>
  <c r="X398" i="1" a="1"/>
  <c r="X398" i="1"/>
  <c r="Y398" i="1" a="1"/>
  <c r="Y398" i="1"/>
  <c r="Z398" i="1"/>
  <c r="X399" i="1" a="1"/>
  <c r="X399" i="1"/>
  <c r="Y399" i="1" a="1"/>
  <c r="Y399" i="1"/>
  <c r="Z399" i="1"/>
  <c r="X400" i="1" a="1"/>
  <c r="X400" i="1"/>
  <c r="Y400" i="1" a="1"/>
  <c r="Y400" i="1"/>
  <c r="Z400" i="1"/>
  <c r="X401" i="1" a="1"/>
  <c r="X401" i="1"/>
  <c r="Y401" i="1" a="1"/>
  <c r="Y401" i="1"/>
  <c r="Z401" i="1"/>
  <c r="X402" i="1" a="1"/>
  <c r="X402" i="1"/>
  <c r="Y402" i="1" a="1"/>
  <c r="Y402" i="1"/>
  <c r="Z402" i="1"/>
  <c r="X403" i="1" a="1"/>
  <c r="X403" i="1"/>
  <c r="Y403" i="1" a="1"/>
  <c r="Y403" i="1"/>
  <c r="Z403" i="1"/>
  <c r="X404" i="1" a="1"/>
  <c r="X404" i="1"/>
  <c r="X405" i="1" a="1"/>
  <c r="X405" i="1"/>
  <c r="Y405" i="1" a="1"/>
  <c r="Y405" i="1"/>
  <c r="Z405" i="1"/>
  <c r="X406" i="1" a="1"/>
  <c r="X406" i="1"/>
  <c r="Y406" i="1" a="1"/>
  <c r="Y406" i="1"/>
  <c r="Z406" i="1"/>
  <c r="X407" i="1" a="1"/>
  <c r="X407" i="1"/>
  <c r="Y407" i="1" a="1"/>
  <c r="Y407" i="1"/>
  <c r="Z407" i="1"/>
  <c r="X408" i="1" a="1"/>
  <c r="X408" i="1"/>
  <c r="Y408" i="1" a="1"/>
  <c r="Y408" i="1"/>
  <c r="Z408" i="1"/>
  <c r="X409" i="1" a="1"/>
  <c r="X409" i="1"/>
  <c r="Y409" i="1" a="1"/>
  <c r="Y409" i="1"/>
  <c r="Z409" i="1"/>
  <c r="X410" i="1" a="1"/>
  <c r="X410" i="1"/>
  <c r="Y410" i="1" a="1"/>
  <c r="Y410" i="1"/>
  <c r="Z410" i="1"/>
  <c r="X411" i="1" a="1"/>
  <c r="X411" i="1"/>
  <c r="Y411" i="1" a="1"/>
  <c r="Y411" i="1"/>
  <c r="Z411" i="1"/>
  <c r="X412" i="1" a="1"/>
  <c r="X412" i="1"/>
  <c r="Y412" i="1" a="1"/>
  <c r="Y412" i="1"/>
  <c r="Z412" i="1"/>
  <c r="X413" i="1" a="1"/>
  <c r="X413" i="1"/>
  <c r="Y413" i="1" a="1"/>
  <c r="Y413" i="1"/>
  <c r="Z413" i="1"/>
  <c r="X414" i="1" a="1"/>
  <c r="X414" i="1"/>
  <c r="Y414" i="1" a="1"/>
  <c r="Y414" i="1"/>
  <c r="Z414" i="1"/>
  <c r="X415" i="1" a="1"/>
  <c r="X415" i="1"/>
  <c r="Y415" i="1" a="1"/>
  <c r="Y415" i="1"/>
  <c r="Z415" i="1"/>
  <c r="X416" i="1" a="1"/>
  <c r="X416" i="1"/>
  <c r="Y416" i="1" a="1"/>
  <c r="Y416" i="1"/>
  <c r="Z416" i="1"/>
  <c r="X417" i="1" a="1"/>
  <c r="X417" i="1"/>
  <c r="Y417" i="1" a="1"/>
  <c r="Y417" i="1"/>
  <c r="Z417" i="1"/>
  <c r="X418" i="1" a="1"/>
  <c r="X418" i="1"/>
  <c r="Y418" i="1" a="1"/>
  <c r="Y418" i="1"/>
  <c r="Z418" i="1"/>
  <c r="X419" i="1" a="1"/>
  <c r="X419" i="1"/>
  <c r="Y419" i="1" a="1"/>
  <c r="Y419" i="1"/>
  <c r="Z419" i="1"/>
  <c r="X420" i="1" a="1"/>
  <c r="X420" i="1"/>
  <c r="Y420" i="1" a="1"/>
  <c r="Y420" i="1"/>
  <c r="Z420" i="1"/>
  <c r="X421" i="1" a="1"/>
  <c r="X421" i="1"/>
  <c r="Y421" i="1" a="1"/>
  <c r="Y421" i="1"/>
  <c r="Z421" i="1"/>
  <c r="X422" i="1" a="1"/>
  <c r="X422" i="1"/>
  <c r="Y422" i="1" a="1"/>
  <c r="Y422" i="1"/>
  <c r="Z422" i="1"/>
  <c r="X423" i="1" a="1"/>
  <c r="X423" i="1"/>
  <c r="Y423" i="1" a="1"/>
  <c r="Y423" i="1"/>
  <c r="Z423" i="1"/>
  <c r="X424" i="1" a="1"/>
  <c r="X424" i="1"/>
  <c r="Y424" i="1" a="1"/>
  <c r="Y424" i="1"/>
  <c r="Z424" i="1"/>
  <c r="X425" i="1" a="1"/>
  <c r="X425" i="1"/>
  <c r="Y425" i="1" a="1"/>
  <c r="Y425" i="1"/>
  <c r="Z425" i="1"/>
  <c r="X426" i="1" a="1"/>
  <c r="X426" i="1"/>
  <c r="Y426" i="1" a="1"/>
  <c r="Y426" i="1"/>
  <c r="Z426" i="1"/>
  <c r="X427" i="1" a="1"/>
  <c r="X427" i="1"/>
  <c r="Y427" i="1" a="1"/>
  <c r="Y427" i="1"/>
  <c r="Z427" i="1"/>
  <c r="X428" i="1" a="1"/>
  <c r="X428" i="1"/>
  <c r="Y428" i="1" a="1"/>
  <c r="Y428" i="1"/>
  <c r="Z428" i="1"/>
  <c r="X429" i="1" a="1"/>
  <c r="X429" i="1"/>
  <c r="Y429" i="1" a="1"/>
  <c r="Y429" i="1"/>
  <c r="Z429" i="1"/>
  <c r="X430" i="1" a="1"/>
  <c r="X430" i="1"/>
  <c r="Y430" i="1" a="1"/>
  <c r="Y430" i="1"/>
  <c r="Z430" i="1"/>
  <c r="X431" i="1" a="1"/>
  <c r="X431" i="1"/>
  <c r="Y431" i="1" a="1"/>
  <c r="Y431" i="1"/>
  <c r="Z431" i="1"/>
  <c r="X432" i="1" a="1"/>
  <c r="X432" i="1"/>
  <c r="Y432" i="1" a="1"/>
  <c r="Y432" i="1"/>
  <c r="Z432" i="1"/>
  <c r="X433" i="1" a="1"/>
  <c r="X433" i="1"/>
  <c r="Y433" i="1" a="1"/>
  <c r="Y433" i="1"/>
  <c r="Z433" i="1"/>
  <c r="X434" i="1" a="1"/>
  <c r="X434" i="1"/>
  <c r="Y434" i="1" a="1"/>
  <c r="Y434" i="1"/>
  <c r="Z434" i="1"/>
  <c r="X435" i="1" a="1"/>
  <c r="X435" i="1"/>
  <c r="Y435" i="1" a="1"/>
  <c r="Y435" i="1"/>
  <c r="Z435" i="1"/>
  <c r="X436" i="1" a="1"/>
  <c r="X436" i="1"/>
  <c r="Y436" i="1" a="1"/>
  <c r="Y436" i="1"/>
  <c r="Z436" i="1"/>
  <c r="X437" i="1" a="1"/>
  <c r="X437" i="1"/>
  <c r="Y437" i="1" a="1"/>
  <c r="Y437" i="1"/>
  <c r="Z437" i="1"/>
  <c r="X438" i="1" a="1"/>
  <c r="X438" i="1"/>
  <c r="Y438" i="1" a="1"/>
  <c r="Y438" i="1"/>
  <c r="Z438" i="1"/>
  <c r="X439" i="1" a="1"/>
  <c r="X439" i="1"/>
  <c r="Y439" i="1" a="1"/>
  <c r="Y439" i="1"/>
  <c r="Z439" i="1"/>
  <c r="X440" i="1" a="1"/>
  <c r="X440" i="1"/>
  <c r="Y440" i="1" a="1"/>
  <c r="Y440" i="1"/>
  <c r="Z440" i="1"/>
  <c r="X441" i="1" a="1"/>
  <c r="X441" i="1"/>
  <c r="Y441" i="1" a="1"/>
  <c r="Y441" i="1"/>
  <c r="Z441" i="1"/>
  <c r="X442" i="1" a="1"/>
  <c r="X442" i="1"/>
  <c r="Y442" i="1" a="1"/>
  <c r="Y442" i="1"/>
  <c r="Z442" i="1"/>
  <c r="X443" i="1" a="1"/>
  <c r="X443" i="1"/>
  <c r="Y443" i="1" a="1"/>
  <c r="Y443" i="1"/>
  <c r="Z443" i="1"/>
  <c r="X444" i="1" a="1"/>
  <c r="X444" i="1"/>
  <c r="Y444" i="1" a="1"/>
  <c r="Y444" i="1"/>
  <c r="Z444" i="1"/>
  <c r="X445" i="1" a="1"/>
  <c r="X445" i="1"/>
  <c r="Y445" i="1" a="1"/>
  <c r="Y445" i="1"/>
  <c r="Z445" i="1"/>
  <c r="X446" i="1" a="1"/>
  <c r="X446" i="1"/>
  <c r="Y446" i="1" a="1"/>
  <c r="Y446" i="1"/>
  <c r="Z446" i="1"/>
  <c r="X447" i="1" a="1"/>
  <c r="X447" i="1"/>
  <c r="Y447" i="1" a="1"/>
  <c r="Y447" i="1"/>
  <c r="Z447" i="1"/>
  <c r="X448" i="1" a="1"/>
  <c r="X448" i="1"/>
  <c r="Y448" i="1" a="1"/>
  <c r="Y448" i="1"/>
  <c r="Z448" i="1"/>
  <c r="X449" i="1" a="1"/>
  <c r="X449" i="1"/>
  <c r="Y449" i="1" a="1"/>
  <c r="Y449" i="1"/>
  <c r="Z449" i="1"/>
  <c r="X450" i="1" a="1"/>
  <c r="X450" i="1"/>
  <c r="Y450" i="1" a="1"/>
  <c r="Y450" i="1"/>
  <c r="Z450" i="1"/>
  <c r="X451" i="1" a="1"/>
  <c r="X451" i="1"/>
  <c r="Y451" i="1" a="1"/>
  <c r="Y451" i="1"/>
  <c r="Z451" i="1"/>
  <c r="X452" i="1" a="1"/>
  <c r="X452" i="1"/>
  <c r="Y452" i="1" a="1"/>
  <c r="Y452" i="1"/>
  <c r="Z452" i="1"/>
  <c r="X453" i="1" a="1"/>
  <c r="X453" i="1"/>
  <c r="Y453" i="1" a="1"/>
  <c r="Y453" i="1"/>
  <c r="Z453" i="1"/>
  <c r="X454" i="1" a="1"/>
  <c r="X454" i="1"/>
  <c r="Y454" i="1" a="1"/>
  <c r="Y454" i="1"/>
  <c r="Z454" i="1"/>
  <c r="X455" i="1" a="1"/>
  <c r="X455" i="1"/>
  <c r="Y455" i="1" a="1"/>
  <c r="Y455" i="1"/>
  <c r="Z455" i="1"/>
  <c r="X456" i="1" a="1"/>
  <c r="X456" i="1"/>
  <c r="Y456" i="1" a="1"/>
  <c r="Y456" i="1"/>
  <c r="Z456" i="1"/>
  <c r="X457" i="1" a="1"/>
  <c r="X457" i="1"/>
  <c r="Y457" i="1" a="1"/>
  <c r="Y457" i="1"/>
  <c r="Z457" i="1"/>
  <c r="X458" i="1" a="1"/>
  <c r="X458" i="1"/>
  <c r="Y458" i="1" a="1"/>
  <c r="Y458" i="1"/>
  <c r="Z458" i="1"/>
  <c r="X459" i="1" a="1"/>
  <c r="X459" i="1"/>
  <c r="Y459" i="1" a="1"/>
  <c r="Y459" i="1"/>
  <c r="Z459" i="1"/>
  <c r="X460" i="1" a="1"/>
  <c r="X460" i="1"/>
  <c r="Y460" i="1" a="1"/>
  <c r="Y460" i="1"/>
  <c r="Z460" i="1"/>
  <c r="X461" i="1" a="1"/>
  <c r="X461" i="1"/>
  <c r="Y461" i="1" a="1"/>
  <c r="Y461" i="1"/>
  <c r="Z461" i="1"/>
  <c r="X462" i="1" a="1"/>
  <c r="X462" i="1"/>
  <c r="Y462" i="1" a="1"/>
  <c r="Y462" i="1"/>
  <c r="Z462" i="1"/>
  <c r="X463" i="1" a="1"/>
  <c r="X463" i="1"/>
  <c r="Y463" i="1" a="1"/>
  <c r="Y463" i="1"/>
  <c r="Z463" i="1"/>
  <c r="X464" i="1" a="1"/>
  <c r="X464" i="1"/>
  <c r="Y464" i="1" a="1"/>
  <c r="Y464" i="1"/>
  <c r="Z464" i="1"/>
  <c r="X465" i="1" a="1"/>
  <c r="X465" i="1"/>
  <c r="Y465" i="1" a="1"/>
  <c r="Y465" i="1"/>
  <c r="Z465" i="1"/>
  <c r="X466" i="1" a="1"/>
  <c r="X466" i="1"/>
  <c r="Y466" i="1" a="1"/>
  <c r="Y466" i="1"/>
  <c r="Z466" i="1"/>
  <c r="X467" i="1" a="1"/>
  <c r="X467" i="1"/>
  <c r="Y467" i="1" a="1"/>
  <c r="Y467" i="1"/>
  <c r="Z467" i="1"/>
  <c r="X468" i="1" a="1"/>
  <c r="X468" i="1"/>
  <c r="Y468" i="1" a="1"/>
  <c r="Y468" i="1"/>
  <c r="Z468" i="1"/>
  <c r="X469" i="1" a="1"/>
  <c r="X469" i="1"/>
  <c r="Y469" i="1" a="1"/>
  <c r="Y469" i="1"/>
  <c r="Z469" i="1"/>
  <c r="X470" i="1" a="1"/>
  <c r="X470" i="1"/>
  <c r="Y470" i="1" a="1"/>
  <c r="Y470" i="1"/>
  <c r="Z470" i="1"/>
  <c r="X471" i="1" a="1"/>
  <c r="X471" i="1"/>
  <c r="Y471" i="1" a="1"/>
  <c r="Y471" i="1"/>
  <c r="Z471" i="1"/>
  <c r="X472" i="1" a="1"/>
  <c r="X472" i="1"/>
  <c r="Y472" i="1" a="1"/>
  <c r="Y472" i="1"/>
  <c r="Z472" i="1"/>
  <c r="X473" i="1" a="1"/>
  <c r="X473" i="1"/>
  <c r="Y473" i="1" a="1"/>
  <c r="Y473" i="1"/>
  <c r="Z473" i="1"/>
  <c r="X474" i="1" a="1"/>
  <c r="X474" i="1"/>
  <c r="Y474" i="1" a="1"/>
  <c r="Y474" i="1"/>
  <c r="Z474" i="1"/>
  <c r="X475" i="1" a="1"/>
  <c r="X475" i="1"/>
  <c r="Y475" i="1" a="1"/>
  <c r="Y475" i="1"/>
  <c r="Z475" i="1"/>
  <c r="X476" i="1" a="1"/>
  <c r="X476" i="1"/>
  <c r="Y476" i="1" a="1"/>
  <c r="Y476" i="1"/>
  <c r="Z476" i="1"/>
  <c r="X477" i="1" a="1"/>
  <c r="X477" i="1"/>
  <c r="Y477" i="1" a="1"/>
  <c r="Y477" i="1"/>
  <c r="Z477" i="1"/>
  <c r="X478" i="1" a="1"/>
  <c r="X478" i="1"/>
  <c r="Y478" i="1" a="1"/>
  <c r="Y478" i="1"/>
  <c r="Z478" i="1"/>
  <c r="X479" i="1" a="1"/>
  <c r="X479" i="1"/>
  <c r="Y479" i="1" a="1"/>
  <c r="Y479" i="1"/>
  <c r="Z479" i="1"/>
  <c r="X480" i="1" a="1"/>
  <c r="X480" i="1"/>
  <c r="Y480" i="1" a="1"/>
  <c r="Y480" i="1"/>
  <c r="Z480" i="1"/>
  <c r="X481" i="1" a="1"/>
  <c r="X481" i="1"/>
  <c r="Y481" i="1" a="1"/>
  <c r="Y481" i="1"/>
  <c r="Z481" i="1"/>
  <c r="X482" i="1" a="1"/>
  <c r="X482" i="1"/>
  <c r="Y482" i="1" a="1"/>
  <c r="Y482" i="1"/>
  <c r="Z482" i="1"/>
  <c r="X483" i="1" a="1"/>
  <c r="X483" i="1"/>
  <c r="Y483" i="1" a="1"/>
  <c r="Y483" i="1"/>
  <c r="Z483" i="1"/>
  <c r="X484" i="1" a="1"/>
  <c r="X484" i="1"/>
  <c r="Y484" i="1" a="1"/>
  <c r="Y484" i="1"/>
  <c r="Z484" i="1"/>
  <c r="X485" i="1" a="1"/>
  <c r="X485" i="1"/>
  <c r="Y485" i="1" a="1"/>
  <c r="Y485" i="1"/>
  <c r="Z485" i="1"/>
  <c r="X486" i="1" a="1"/>
  <c r="X486" i="1"/>
  <c r="Y486" i="1" a="1"/>
  <c r="Y486" i="1"/>
  <c r="Z486" i="1"/>
  <c r="X487" i="1" a="1"/>
  <c r="X487" i="1"/>
  <c r="Y487" i="1" a="1"/>
  <c r="Y487" i="1"/>
  <c r="Z487" i="1"/>
  <c r="X488" i="1" a="1"/>
  <c r="X488" i="1"/>
  <c r="Y488" i="1" a="1"/>
  <c r="Y488" i="1"/>
  <c r="Z488" i="1"/>
  <c r="X489" i="1" a="1"/>
  <c r="X489" i="1"/>
  <c r="Y489" i="1" a="1"/>
  <c r="Y489" i="1"/>
  <c r="Z489" i="1"/>
  <c r="X490" i="1" a="1"/>
  <c r="X490" i="1"/>
  <c r="Y490" i="1" a="1"/>
  <c r="Y490" i="1"/>
  <c r="Z490" i="1"/>
  <c r="X491" i="1" a="1"/>
  <c r="X491" i="1"/>
  <c r="Y491" i="1" a="1"/>
  <c r="Y491" i="1"/>
  <c r="Z491" i="1"/>
  <c r="X492" i="1" a="1"/>
  <c r="X492" i="1"/>
  <c r="Y492" i="1" a="1"/>
  <c r="Y492" i="1"/>
  <c r="Z492" i="1"/>
  <c r="X493" i="1" a="1"/>
  <c r="X493" i="1"/>
  <c r="Y493" i="1" a="1"/>
  <c r="Y493" i="1"/>
  <c r="Z493" i="1"/>
  <c r="X494" i="1" a="1"/>
  <c r="X494" i="1"/>
  <c r="Y494" i="1" a="1"/>
  <c r="Y494" i="1"/>
  <c r="Z494" i="1"/>
  <c r="X495" i="1" a="1"/>
  <c r="X495" i="1"/>
  <c r="Y495" i="1" a="1"/>
  <c r="Y495" i="1"/>
  <c r="Z495" i="1"/>
  <c r="X496" i="1" a="1"/>
  <c r="X496" i="1"/>
  <c r="Y496" i="1" a="1"/>
  <c r="Y496" i="1"/>
  <c r="Z496" i="1"/>
  <c r="X497" i="1" a="1"/>
  <c r="X497" i="1"/>
  <c r="Y497" i="1" a="1"/>
  <c r="Y497" i="1"/>
  <c r="Z497" i="1"/>
  <c r="X498" i="1" a="1"/>
  <c r="X498" i="1"/>
  <c r="Y498" i="1" a="1"/>
  <c r="Y498" i="1"/>
  <c r="Z498" i="1"/>
  <c r="X499" i="1" a="1"/>
  <c r="X499" i="1"/>
  <c r="Y499" i="1" a="1"/>
  <c r="Y499" i="1"/>
  <c r="Z499" i="1"/>
  <c r="X500" i="1" a="1"/>
  <c r="X500" i="1"/>
  <c r="Y500" i="1" a="1"/>
  <c r="Y500" i="1"/>
  <c r="Z500" i="1"/>
  <c r="X501" i="1" a="1"/>
  <c r="X501" i="1"/>
  <c r="Y501" i="1" a="1"/>
  <c r="Y501" i="1"/>
  <c r="Z501" i="1"/>
  <c r="X502" i="1" a="1"/>
  <c r="X502" i="1"/>
  <c r="Y502" i="1" a="1"/>
  <c r="Y502" i="1"/>
  <c r="Z502" i="1"/>
  <c r="X503" i="1" a="1"/>
  <c r="X503" i="1"/>
  <c r="Y503" i="1" a="1"/>
  <c r="Y503" i="1"/>
  <c r="Z503" i="1"/>
  <c r="X504" i="1" a="1"/>
  <c r="X504" i="1"/>
  <c r="Y504" i="1" a="1"/>
  <c r="Y504" i="1"/>
  <c r="Z504" i="1"/>
  <c r="X505" i="1" a="1"/>
  <c r="X505" i="1"/>
  <c r="Y505" i="1" a="1"/>
  <c r="Y505" i="1"/>
  <c r="Z505" i="1"/>
  <c r="X506" i="1" a="1"/>
  <c r="X506" i="1"/>
  <c r="Y506" i="1" a="1"/>
  <c r="Y506" i="1"/>
  <c r="Z506" i="1"/>
  <c r="X507" i="1" a="1"/>
  <c r="X507" i="1"/>
  <c r="Y507" i="1" a="1"/>
  <c r="Y507" i="1"/>
  <c r="Z507" i="1"/>
  <c r="X508" i="1" a="1"/>
  <c r="X508" i="1"/>
  <c r="Y508" i="1" a="1"/>
  <c r="Y508" i="1"/>
  <c r="Z508" i="1"/>
  <c r="X509" i="1" a="1"/>
  <c r="X509" i="1"/>
  <c r="Y509" i="1" a="1"/>
  <c r="Y509" i="1"/>
  <c r="Z509" i="1"/>
  <c r="X510" i="1" a="1"/>
  <c r="X510" i="1"/>
  <c r="Y510" i="1" a="1"/>
  <c r="Y510" i="1"/>
  <c r="Z510" i="1"/>
  <c r="X511" i="1" a="1"/>
  <c r="X511" i="1"/>
  <c r="Y511" i="1" a="1"/>
  <c r="Y511" i="1"/>
  <c r="Z511" i="1"/>
  <c r="X512" i="1" a="1"/>
  <c r="X512" i="1"/>
  <c r="Y512" i="1" a="1"/>
  <c r="Y512" i="1"/>
  <c r="Z512" i="1"/>
  <c r="X513" i="1" a="1"/>
  <c r="X513" i="1"/>
  <c r="Y513" i="1" a="1"/>
  <c r="Y513" i="1"/>
  <c r="Z513" i="1"/>
  <c r="X514" i="1" a="1"/>
  <c r="X514" i="1"/>
  <c r="Y514" i="1" a="1"/>
  <c r="Y514" i="1"/>
  <c r="Z514" i="1"/>
  <c r="X515" i="1" a="1"/>
  <c r="X515" i="1"/>
  <c r="Y515" i="1" a="1"/>
  <c r="Y515" i="1"/>
  <c r="Z515" i="1"/>
  <c r="X516" i="1" a="1"/>
  <c r="X516" i="1"/>
  <c r="Y516" i="1" a="1"/>
  <c r="Y516" i="1"/>
  <c r="Z516" i="1"/>
  <c r="X517" i="1" a="1"/>
  <c r="X517" i="1"/>
  <c r="Y517" i="1" a="1"/>
  <c r="Y517" i="1"/>
  <c r="Z517" i="1"/>
  <c r="X518" i="1" a="1"/>
  <c r="X518" i="1"/>
  <c r="Y518" i="1" a="1"/>
  <c r="Y518" i="1"/>
  <c r="Z518" i="1"/>
  <c r="X519" i="1" a="1"/>
  <c r="X519" i="1"/>
  <c r="Y519" i="1" a="1"/>
  <c r="Y519" i="1"/>
  <c r="Z519" i="1"/>
  <c r="X520" i="1" a="1"/>
  <c r="X520" i="1"/>
  <c r="Y520" i="1" a="1"/>
  <c r="Y520" i="1"/>
  <c r="Z520" i="1"/>
  <c r="X521" i="1" a="1"/>
  <c r="X521" i="1"/>
  <c r="Y521" i="1" a="1"/>
  <c r="Y521" i="1"/>
  <c r="Z521" i="1"/>
  <c r="X522" i="1" a="1"/>
  <c r="X522" i="1"/>
  <c r="Y522" i="1" a="1"/>
  <c r="Y522" i="1"/>
  <c r="Z522" i="1"/>
  <c r="X523" i="1" a="1"/>
  <c r="X523" i="1"/>
  <c r="Y523" i="1" a="1"/>
  <c r="Y523" i="1"/>
  <c r="Z523" i="1"/>
  <c r="X524" i="1" a="1"/>
  <c r="X524" i="1"/>
  <c r="Y524" i="1" a="1"/>
  <c r="Y524" i="1"/>
  <c r="Z524" i="1"/>
  <c r="X525" i="1" a="1"/>
  <c r="X525" i="1"/>
  <c r="Y525" i="1" a="1"/>
  <c r="Y525" i="1"/>
  <c r="Z525" i="1"/>
  <c r="X526" i="1" a="1"/>
  <c r="X526" i="1"/>
  <c r="Y526" i="1" a="1"/>
  <c r="Y526" i="1"/>
  <c r="Z526" i="1"/>
  <c r="X527" i="1" a="1"/>
  <c r="X527" i="1"/>
  <c r="Y527" i="1" a="1"/>
  <c r="Y527" i="1"/>
  <c r="Z527" i="1"/>
  <c r="X528" i="1" a="1"/>
  <c r="X528" i="1"/>
  <c r="Y528" i="1" a="1"/>
  <c r="Y528" i="1"/>
  <c r="Z528" i="1"/>
  <c r="X529" i="1" a="1"/>
  <c r="X529" i="1"/>
  <c r="Y529" i="1" a="1"/>
  <c r="Y529" i="1"/>
  <c r="Z529" i="1"/>
  <c r="X530" i="1" a="1"/>
  <c r="X530" i="1"/>
  <c r="Y530" i="1" a="1"/>
  <c r="Y530" i="1"/>
  <c r="Z530" i="1"/>
  <c r="X531" i="1" a="1"/>
  <c r="X531" i="1"/>
  <c r="Y531" i="1" a="1"/>
  <c r="Y531" i="1"/>
  <c r="Z531" i="1"/>
  <c r="X532" i="1" a="1"/>
  <c r="X532" i="1"/>
  <c r="Y532" i="1" a="1"/>
  <c r="Y532" i="1"/>
  <c r="Z532" i="1"/>
  <c r="X533" i="1" a="1"/>
  <c r="X533" i="1"/>
  <c r="Y533" i="1" a="1"/>
  <c r="Y533" i="1"/>
  <c r="Z533" i="1"/>
  <c r="X534" i="1" a="1"/>
  <c r="X534" i="1"/>
  <c r="Y534" i="1" a="1"/>
  <c r="Y534" i="1"/>
  <c r="Z534" i="1"/>
  <c r="X535" i="1" a="1"/>
  <c r="X535" i="1"/>
  <c r="Y535" i="1" a="1"/>
  <c r="Y535" i="1"/>
  <c r="Z535" i="1"/>
  <c r="X536" i="1" a="1"/>
  <c r="X536" i="1"/>
  <c r="Y536" i="1" a="1"/>
  <c r="Y536" i="1"/>
  <c r="Z536" i="1"/>
  <c r="X537" i="1" a="1"/>
  <c r="X537" i="1"/>
  <c r="Y537" i="1" a="1"/>
  <c r="Y537" i="1"/>
  <c r="Z537" i="1"/>
  <c r="X538" i="1" a="1"/>
  <c r="X538" i="1"/>
  <c r="Y538" i="1" a="1"/>
  <c r="Y538" i="1"/>
  <c r="Z538" i="1"/>
  <c r="X539" i="1" a="1"/>
  <c r="X539" i="1"/>
  <c r="Y539" i="1" a="1"/>
  <c r="Y539" i="1"/>
  <c r="Z539" i="1"/>
  <c r="X540" i="1" a="1"/>
  <c r="X540" i="1"/>
  <c r="Y540" i="1" a="1"/>
  <c r="Y540" i="1"/>
  <c r="Z540" i="1"/>
  <c r="X541" i="1" a="1"/>
  <c r="X541" i="1"/>
  <c r="Y541" i="1" a="1"/>
  <c r="Y541" i="1"/>
  <c r="Z541" i="1"/>
  <c r="X542" i="1" a="1"/>
  <c r="X542" i="1"/>
  <c r="Y542" i="1" a="1"/>
  <c r="Y542" i="1"/>
  <c r="Z542" i="1"/>
  <c r="X543" i="1" a="1"/>
  <c r="X543" i="1"/>
  <c r="Y543" i="1" a="1"/>
  <c r="Y543" i="1"/>
  <c r="Z543" i="1"/>
  <c r="X544" i="1" a="1"/>
  <c r="X544" i="1"/>
  <c r="Y544" i="1" a="1"/>
  <c r="Y544" i="1"/>
  <c r="Z544" i="1"/>
  <c r="X545" i="1" a="1"/>
  <c r="X545" i="1"/>
  <c r="Y545" i="1" a="1"/>
  <c r="Y545" i="1"/>
  <c r="Z545" i="1"/>
  <c r="X546" i="1" a="1"/>
  <c r="X546" i="1"/>
  <c r="Y546" i="1" a="1"/>
  <c r="Y546" i="1"/>
  <c r="Z546" i="1"/>
  <c r="X547" i="1" a="1"/>
  <c r="X547" i="1"/>
  <c r="Y547" i="1" a="1"/>
  <c r="Y547" i="1"/>
  <c r="Z547" i="1"/>
  <c r="X548" i="1" a="1"/>
  <c r="X548" i="1"/>
  <c r="Y548" i="1" a="1"/>
  <c r="Y548" i="1"/>
  <c r="Z548" i="1"/>
  <c r="X549" i="1" a="1"/>
  <c r="X549" i="1"/>
  <c r="Y549" i="1" a="1"/>
  <c r="Y549" i="1"/>
  <c r="Z549" i="1"/>
  <c r="X550" i="1" a="1"/>
  <c r="X550" i="1"/>
  <c r="Y550" i="1" a="1"/>
  <c r="Y550" i="1"/>
  <c r="Z550" i="1"/>
  <c r="X551" i="1" a="1"/>
  <c r="X551" i="1"/>
  <c r="Y551" i="1" a="1"/>
  <c r="Y551" i="1"/>
  <c r="Z551" i="1"/>
  <c r="X552" i="1" a="1"/>
  <c r="X552" i="1"/>
  <c r="Y552" i="1" a="1"/>
  <c r="Y552" i="1"/>
  <c r="Z552" i="1"/>
  <c r="X553" i="1" a="1"/>
  <c r="X553" i="1"/>
  <c r="Y553" i="1" a="1"/>
  <c r="Y553" i="1"/>
  <c r="Z553" i="1"/>
  <c r="X554" i="1" a="1"/>
  <c r="X554" i="1"/>
  <c r="Y554" i="1" a="1"/>
  <c r="Y554" i="1"/>
  <c r="Z554" i="1"/>
  <c r="X555" i="1" a="1"/>
  <c r="X555" i="1"/>
  <c r="Y555" i="1" a="1"/>
  <c r="Y555" i="1"/>
  <c r="Z555" i="1"/>
  <c r="X556" i="1" a="1"/>
  <c r="X556" i="1"/>
  <c r="Y556" i="1" a="1"/>
  <c r="Y556" i="1"/>
  <c r="Z556" i="1"/>
  <c r="X557" i="1" a="1"/>
  <c r="X557" i="1"/>
  <c r="Y557" i="1" a="1"/>
  <c r="Y557" i="1"/>
  <c r="Z557" i="1"/>
  <c r="X558" i="1" a="1"/>
  <c r="X558" i="1"/>
  <c r="Y558" i="1" a="1"/>
  <c r="Y558" i="1"/>
  <c r="Z558" i="1"/>
  <c r="X559" i="1" a="1"/>
  <c r="X559" i="1"/>
  <c r="Y559" i="1" a="1"/>
  <c r="Y559" i="1"/>
  <c r="Z559" i="1"/>
  <c r="X560" i="1" a="1"/>
  <c r="X560" i="1"/>
  <c r="Y560" i="1" a="1"/>
  <c r="Y560" i="1"/>
  <c r="Z560" i="1"/>
  <c r="X561" i="1" a="1"/>
  <c r="X561" i="1"/>
  <c r="Y561" i="1" a="1"/>
  <c r="Y561" i="1"/>
  <c r="Z561" i="1"/>
  <c r="X562" i="1" a="1"/>
  <c r="X562" i="1"/>
  <c r="Y562" i="1" a="1"/>
  <c r="Y562" i="1"/>
  <c r="Z562" i="1"/>
  <c r="X563" i="1" a="1"/>
  <c r="X563" i="1"/>
  <c r="Y563" i="1" a="1"/>
  <c r="Y563" i="1"/>
  <c r="Z563" i="1"/>
  <c r="X564" i="1" a="1"/>
  <c r="X564" i="1"/>
  <c r="Y564" i="1" a="1"/>
  <c r="Y564" i="1"/>
  <c r="Z564" i="1"/>
  <c r="X565" i="1" a="1"/>
  <c r="X565" i="1"/>
  <c r="Y565" i="1" a="1"/>
  <c r="Y565" i="1"/>
  <c r="Z565" i="1"/>
  <c r="X566" i="1" a="1"/>
  <c r="X566" i="1"/>
  <c r="Y566" i="1" a="1"/>
  <c r="Y566" i="1"/>
  <c r="Z566" i="1"/>
  <c r="X567" i="1" a="1"/>
  <c r="X567" i="1"/>
  <c r="Y567" i="1" a="1"/>
  <c r="Y567" i="1"/>
  <c r="Z567" i="1"/>
  <c r="X568" i="1" a="1"/>
  <c r="X568" i="1"/>
  <c r="Y568" i="1" a="1"/>
  <c r="Y568" i="1"/>
  <c r="Z568" i="1"/>
  <c r="X569" i="1" a="1"/>
  <c r="X569" i="1"/>
  <c r="Y569" i="1" a="1"/>
  <c r="Y569" i="1"/>
  <c r="Z569" i="1"/>
  <c r="X570" i="1" a="1"/>
  <c r="X570" i="1"/>
  <c r="Y570" i="1" a="1"/>
  <c r="Y570" i="1"/>
  <c r="Z570" i="1"/>
  <c r="X571" i="1" a="1"/>
  <c r="X571" i="1"/>
  <c r="Y571" i="1" a="1"/>
  <c r="Y571" i="1"/>
  <c r="Z571" i="1"/>
  <c r="X572" i="1" a="1"/>
  <c r="X572" i="1"/>
  <c r="Y572" i="1" a="1"/>
  <c r="Y572" i="1"/>
  <c r="Z572" i="1"/>
  <c r="X573" i="1" a="1"/>
  <c r="X573" i="1"/>
  <c r="Y573" i="1" a="1"/>
  <c r="Y573" i="1"/>
  <c r="Z573" i="1"/>
  <c r="X574" i="1" a="1"/>
  <c r="X574" i="1"/>
  <c r="Y574" i="1" a="1"/>
  <c r="Y574" i="1"/>
  <c r="Z574" i="1"/>
  <c r="X575" i="1" a="1"/>
  <c r="X575" i="1"/>
  <c r="Y575" i="1" a="1"/>
  <c r="Y575" i="1"/>
  <c r="Z575" i="1"/>
  <c r="X576" i="1" a="1"/>
  <c r="X576" i="1"/>
  <c r="Y576" i="1" a="1"/>
  <c r="Y576" i="1"/>
  <c r="Z576" i="1"/>
  <c r="X577" i="1" a="1"/>
  <c r="X577" i="1"/>
  <c r="Y577" i="1" a="1"/>
  <c r="Y577" i="1"/>
  <c r="Z577" i="1"/>
  <c r="X578" i="1" a="1"/>
  <c r="X578" i="1"/>
  <c r="Y578" i="1" a="1"/>
  <c r="Y578" i="1"/>
  <c r="Z578" i="1"/>
  <c r="X579" i="1" a="1"/>
  <c r="X579" i="1"/>
  <c r="Y579" i="1" a="1"/>
  <c r="Y579" i="1"/>
  <c r="Z579" i="1"/>
  <c r="X580" i="1" a="1"/>
  <c r="X580" i="1"/>
  <c r="Y580" i="1" a="1"/>
  <c r="Y580" i="1"/>
  <c r="Z580" i="1"/>
  <c r="X581" i="1" a="1"/>
  <c r="X581" i="1"/>
  <c r="Y581" i="1" a="1"/>
  <c r="Y581" i="1"/>
  <c r="Z581" i="1"/>
  <c r="X582" i="1" a="1"/>
  <c r="X582" i="1"/>
  <c r="Y582" i="1" a="1"/>
  <c r="Y582" i="1"/>
  <c r="Z582" i="1"/>
  <c r="X583" i="1" a="1"/>
  <c r="X583" i="1"/>
  <c r="Y583" i="1" a="1"/>
  <c r="Y583" i="1"/>
  <c r="Z583" i="1"/>
  <c r="X584" i="1" a="1"/>
  <c r="X584" i="1"/>
  <c r="Y584" i="1" a="1"/>
  <c r="Y584" i="1"/>
  <c r="Z584" i="1"/>
  <c r="X585" i="1" a="1"/>
  <c r="X585" i="1"/>
  <c r="Y585" i="1" a="1"/>
  <c r="Y585" i="1"/>
  <c r="Z585" i="1"/>
  <c r="X586" i="1" a="1"/>
  <c r="X586" i="1"/>
  <c r="Y586" i="1" a="1"/>
  <c r="Y586" i="1"/>
  <c r="Z586" i="1"/>
  <c r="X587" i="1" a="1"/>
  <c r="X587" i="1"/>
  <c r="Y587" i="1" a="1"/>
  <c r="Y587" i="1"/>
  <c r="Z587" i="1"/>
  <c r="X588" i="1" a="1"/>
  <c r="X588" i="1"/>
  <c r="Y588" i="1" a="1"/>
  <c r="Y588" i="1"/>
  <c r="Z588" i="1"/>
  <c r="X589" i="1" a="1"/>
  <c r="X589" i="1"/>
  <c r="Y589" i="1" a="1"/>
  <c r="Y589" i="1"/>
  <c r="Z589" i="1"/>
  <c r="X590" i="1" a="1"/>
  <c r="X590" i="1"/>
  <c r="Y590" i="1" a="1"/>
  <c r="Y590" i="1"/>
  <c r="Z590" i="1"/>
  <c r="X591" i="1" a="1"/>
  <c r="X591" i="1"/>
  <c r="Y591" i="1" a="1"/>
  <c r="Y591" i="1"/>
  <c r="Z591" i="1"/>
  <c r="X592" i="1" a="1"/>
  <c r="X592" i="1"/>
  <c r="Y592" i="1" a="1"/>
  <c r="Y592" i="1"/>
  <c r="Z592" i="1"/>
  <c r="X593" i="1" a="1"/>
  <c r="X593" i="1"/>
  <c r="Y593" i="1" a="1"/>
  <c r="Y593" i="1"/>
  <c r="Z593" i="1"/>
  <c r="X594" i="1" a="1"/>
  <c r="X594" i="1"/>
  <c r="Y594" i="1" a="1"/>
  <c r="Y594" i="1"/>
  <c r="Z594" i="1"/>
  <c r="X595" i="1" a="1"/>
  <c r="X595" i="1"/>
  <c r="Y595" i="1" a="1"/>
  <c r="Y595" i="1"/>
  <c r="Z595" i="1"/>
  <c r="X596" i="1" a="1"/>
  <c r="X596" i="1"/>
  <c r="Y596" i="1" a="1"/>
  <c r="Y596" i="1"/>
  <c r="Z596" i="1"/>
  <c r="X597" i="1" a="1"/>
  <c r="X597" i="1"/>
  <c r="Y597" i="1" a="1"/>
  <c r="Y597" i="1"/>
  <c r="Z597" i="1"/>
  <c r="X598" i="1" a="1"/>
  <c r="X598" i="1"/>
  <c r="Y598" i="1" a="1"/>
  <c r="Y598" i="1"/>
  <c r="Z598" i="1"/>
  <c r="X599" i="1" a="1"/>
  <c r="X599" i="1"/>
  <c r="Y599" i="1" a="1"/>
  <c r="Y599" i="1"/>
  <c r="Z599" i="1"/>
  <c r="X600" i="1" a="1"/>
  <c r="X600" i="1"/>
  <c r="Y600" i="1" a="1"/>
  <c r="Y600" i="1"/>
  <c r="Z600" i="1"/>
  <c r="X601" i="1" a="1"/>
  <c r="X601" i="1"/>
  <c r="Y601" i="1" a="1"/>
  <c r="Y601" i="1"/>
  <c r="Z601" i="1"/>
  <c r="X602" i="1" a="1"/>
  <c r="X602" i="1"/>
  <c r="Y602" i="1" a="1"/>
  <c r="Y602" i="1"/>
  <c r="Z602" i="1"/>
  <c r="X603" i="1" a="1"/>
  <c r="X603" i="1"/>
  <c r="Y603" i="1" a="1"/>
  <c r="Y603" i="1"/>
  <c r="Z603" i="1"/>
  <c r="X604" i="1" a="1"/>
  <c r="X604" i="1"/>
  <c r="Y604" i="1" a="1"/>
  <c r="Y604" i="1"/>
  <c r="Z604" i="1"/>
  <c r="X605" i="1" a="1"/>
  <c r="X605" i="1"/>
  <c r="Y605" i="1" a="1"/>
  <c r="Y605" i="1"/>
  <c r="Z605" i="1"/>
  <c r="X606" i="1" a="1"/>
  <c r="X606" i="1"/>
  <c r="Y606" i="1" a="1"/>
  <c r="Y606" i="1"/>
  <c r="Z606" i="1"/>
  <c r="X607" i="1" a="1"/>
  <c r="X607" i="1"/>
  <c r="Y607" i="1" a="1"/>
  <c r="Y607" i="1"/>
  <c r="Z607" i="1"/>
  <c r="X608" i="1" a="1"/>
  <c r="X608" i="1"/>
  <c r="Y608" i="1" a="1"/>
  <c r="Y608" i="1"/>
  <c r="Z608" i="1"/>
  <c r="X609" i="1" a="1"/>
  <c r="X609" i="1"/>
  <c r="Y609" i="1" a="1"/>
  <c r="Y609" i="1"/>
  <c r="Z609" i="1"/>
  <c r="X610" i="1" a="1"/>
  <c r="X610" i="1"/>
  <c r="Y610" i="1" a="1"/>
  <c r="Y610" i="1"/>
  <c r="Z610" i="1"/>
  <c r="X611" i="1" a="1"/>
  <c r="X611" i="1"/>
  <c r="Y611" i="1" a="1"/>
  <c r="Y611" i="1"/>
  <c r="Z611" i="1"/>
  <c r="X612" i="1" a="1"/>
  <c r="X612" i="1"/>
  <c r="Y612" i="1" a="1"/>
  <c r="Y612" i="1"/>
  <c r="Z612" i="1"/>
  <c r="X613" i="1" a="1"/>
  <c r="X613" i="1"/>
  <c r="Y613" i="1" a="1"/>
  <c r="Y613" i="1"/>
  <c r="Z613" i="1"/>
  <c r="X614" i="1" a="1"/>
  <c r="X614" i="1"/>
  <c r="Y614" i="1" a="1"/>
  <c r="Y614" i="1"/>
  <c r="Z614" i="1"/>
  <c r="X615" i="1" a="1"/>
  <c r="X615" i="1"/>
  <c r="Y615" i="1" a="1"/>
  <c r="Y615" i="1"/>
  <c r="Z615" i="1"/>
  <c r="X616" i="1" a="1"/>
  <c r="X616" i="1"/>
  <c r="Y616" i="1" a="1"/>
  <c r="Y616" i="1"/>
  <c r="Z616" i="1"/>
  <c r="X617" i="1" a="1"/>
  <c r="X617" i="1"/>
  <c r="Y617" i="1" a="1"/>
  <c r="Y617" i="1"/>
  <c r="Z617" i="1"/>
  <c r="X618" i="1" a="1"/>
  <c r="X618" i="1"/>
  <c r="Y618" i="1" a="1"/>
  <c r="Y618" i="1"/>
  <c r="Z618" i="1"/>
  <c r="X619" i="1" a="1"/>
  <c r="X619" i="1"/>
  <c r="Y619" i="1" a="1"/>
  <c r="Y619" i="1"/>
  <c r="Z619" i="1"/>
  <c r="X620" i="1" a="1"/>
  <c r="X620" i="1"/>
  <c r="Y620" i="1" a="1"/>
  <c r="Y620" i="1"/>
  <c r="Z620" i="1"/>
  <c r="X621" i="1" a="1"/>
  <c r="X621" i="1"/>
  <c r="Y621" i="1" a="1"/>
  <c r="Y621" i="1"/>
  <c r="Z621" i="1"/>
  <c r="X622" i="1" a="1"/>
  <c r="X622" i="1"/>
  <c r="Y622" i="1" a="1"/>
  <c r="Y622" i="1"/>
  <c r="Z622" i="1"/>
  <c r="X623" i="1" a="1"/>
  <c r="X623" i="1"/>
  <c r="Y623" i="1" a="1"/>
  <c r="Y623" i="1"/>
  <c r="Z623" i="1"/>
  <c r="X624" i="1" a="1"/>
  <c r="X624" i="1"/>
  <c r="Y624" i="1" a="1"/>
  <c r="Y624" i="1"/>
  <c r="Z624" i="1"/>
  <c r="X625" i="1" a="1"/>
  <c r="X625" i="1"/>
  <c r="Y625" i="1" a="1"/>
  <c r="Y625" i="1"/>
  <c r="Z625" i="1"/>
  <c r="X626" i="1" a="1"/>
  <c r="X626" i="1"/>
  <c r="Y626" i="1" a="1"/>
  <c r="Y626" i="1"/>
  <c r="Z626" i="1"/>
  <c r="X627" i="1" a="1"/>
  <c r="X627" i="1"/>
  <c r="Y627" i="1" a="1"/>
  <c r="Y627" i="1"/>
  <c r="Z627" i="1"/>
  <c r="X628" i="1" a="1"/>
  <c r="X628" i="1"/>
  <c r="Y628" i="1" a="1"/>
  <c r="Y628" i="1"/>
  <c r="Z628" i="1"/>
  <c r="X629" i="1" a="1"/>
  <c r="X629" i="1"/>
  <c r="Y629" i="1" a="1"/>
  <c r="Y629" i="1"/>
  <c r="Z629" i="1"/>
  <c r="X630" i="1" a="1"/>
  <c r="X630" i="1"/>
  <c r="Y630" i="1" a="1"/>
  <c r="Y630" i="1"/>
  <c r="Z630" i="1"/>
  <c r="X631" i="1" a="1"/>
  <c r="X631" i="1"/>
  <c r="Y631" i="1" a="1"/>
  <c r="Y631" i="1"/>
  <c r="Z631" i="1"/>
  <c r="X632" i="1" a="1"/>
  <c r="X632" i="1"/>
  <c r="Y632" i="1" a="1"/>
  <c r="Y632" i="1"/>
  <c r="Z632" i="1"/>
  <c r="X633" i="1" a="1"/>
  <c r="X633" i="1"/>
  <c r="Y633" i="1" a="1"/>
  <c r="Y633" i="1"/>
  <c r="Z633" i="1"/>
  <c r="X634" i="1" a="1"/>
  <c r="X634" i="1"/>
  <c r="Y634" i="1" a="1"/>
  <c r="Y634" i="1"/>
  <c r="Z634" i="1"/>
  <c r="X635" i="1" a="1"/>
  <c r="X635" i="1"/>
  <c r="Y635" i="1" a="1"/>
  <c r="Y635" i="1"/>
  <c r="Z635" i="1"/>
  <c r="X636" i="1" a="1"/>
  <c r="X636" i="1"/>
  <c r="Y636" i="1" a="1"/>
  <c r="Y636" i="1"/>
  <c r="Z636" i="1"/>
  <c r="X637" i="1" a="1"/>
  <c r="X637" i="1"/>
  <c r="Y637" i="1" a="1"/>
  <c r="Y637" i="1"/>
  <c r="Z637" i="1"/>
  <c r="X638" i="1" a="1"/>
  <c r="X638" i="1"/>
  <c r="Y638" i="1" a="1"/>
  <c r="Y638" i="1"/>
  <c r="Z638" i="1"/>
  <c r="X639" i="1" a="1"/>
  <c r="X639" i="1"/>
  <c r="Y639" i="1" a="1"/>
  <c r="Y639" i="1"/>
  <c r="Z639" i="1"/>
  <c r="X640" i="1" a="1"/>
  <c r="X640" i="1"/>
  <c r="Y640" i="1" a="1"/>
  <c r="Y640" i="1"/>
  <c r="Z640" i="1"/>
  <c r="X641" i="1" a="1"/>
  <c r="X641" i="1"/>
  <c r="Y641" i="1" a="1"/>
  <c r="Y641" i="1"/>
  <c r="Z641" i="1"/>
  <c r="X642" i="1" a="1"/>
  <c r="X642" i="1"/>
  <c r="Y642" i="1" a="1"/>
  <c r="Y642" i="1"/>
  <c r="Z642" i="1"/>
  <c r="X643" i="1" a="1"/>
  <c r="X643" i="1"/>
  <c r="Y643" i="1" a="1"/>
  <c r="Y643" i="1"/>
  <c r="Z643" i="1"/>
  <c r="X644" i="1" a="1"/>
  <c r="X644" i="1"/>
  <c r="Y644" i="1" a="1"/>
  <c r="Y644" i="1"/>
  <c r="Z644" i="1"/>
  <c r="X645" i="1" a="1"/>
  <c r="X645" i="1"/>
  <c r="Y645" i="1" a="1"/>
  <c r="Y645" i="1"/>
  <c r="Z645" i="1"/>
  <c r="X646" i="1" a="1"/>
  <c r="X646" i="1"/>
  <c r="Y646" i="1" a="1"/>
  <c r="Y646" i="1"/>
  <c r="Z646" i="1"/>
  <c r="X647" i="1" a="1"/>
  <c r="X647" i="1"/>
  <c r="Y647" i="1" a="1"/>
  <c r="Y647" i="1"/>
  <c r="Z647" i="1"/>
  <c r="X648" i="1" a="1"/>
  <c r="X648" i="1"/>
  <c r="Y648" i="1" a="1"/>
  <c r="Y648" i="1"/>
  <c r="Z648" i="1"/>
  <c r="X649" i="1" a="1"/>
  <c r="X649" i="1"/>
  <c r="Y649" i="1" a="1"/>
  <c r="Y649" i="1"/>
  <c r="Z649" i="1"/>
  <c r="X650" i="1" a="1"/>
  <c r="X650" i="1"/>
  <c r="Y650" i="1" a="1"/>
  <c r="Y650" i="1"/>
  <c r="Z650" i="1"/>
  <c r="X651" i="1" a="1"/>
  <c r="X651" i="1"/>
  <c r="Y651" i="1" a="1"/>
  <c r="Y651" i="1"/>
  <c r="Z651" i="1"/>
  <c r="X652" i="1" a="1"/>
  <c r="X652" i="1"/>
  <c r="Y652" i="1" a="1"/>
  <c r="Y652" i="1"/>
  <c r="Z652" i="1"/>
  <c r="X653" i="1" a="1"/>
  <c r="X653" i="1"/>
  <c r="Y653" i="1" a="1"/>
  <c r="Y653" i="1"/>
  <c r="Z653" i="1"/>
  <c r="X654" i="1" a="1"/>
  <c r="X654" i="1"/>
  <c r="Y654" i="1" a="1"/>
  <c r="Y654" i="1"/>
  <c r="Z654" i="1"/>
  <c r="X655" i="1" a="1"/>
  <c r="X655" i="1"/>
  <c r="Y655" i="1" a="1"/>
  <c r="Y655" i="1"/>
  <c r="Z655" i="1"/>
  <c r="X656" i="1" a="1"/>
  <c r="X656" i="1"/>
  <c r="Y656" i="1" a="1"/>
  <c r="Y656" i="1"/>
  <c r="Z656" i="1"/>
  <c r="X657" i="1" a="1"/>
  <c r="X657" i="1"/>
  <c r="Y657" i="1" a="1"/>
  <c r="Y657" i="1"/>
  <c r="Z657" i="1"/>
  <c r="X658" i="1" a="1"/>
  <c r="X658" i="1"/>
  <c r="Y658" i="1" a="1"/>
  <c r="Y658" i="1"/>
  <c r="Z658" i="1"/>
  <c r="X659" i="1" a="1"/>
  <c r="X659" i="1"/>
  <c r="Y659" i="1" a="1"/>
  <c r="Y659" i="1"/>
  <c r="Z659" i="1"/>
  <c r="X660" i="1" a="1"/>
  <c r="X660" i="1"/>
  <c r="Y660" i="1" a="1"/>
  <c r="Y660" i="1"/>
  <c r="Z660" i="1"/>
  <c r="X661" i="1" a="1"/>
  <c r="X661" i="1"/>
  <c r="Y661" i="1" a="1"/>
  <c r="Y661" i="1"/>
  <c r="Z661" i="1"/>
  <c r="X662" i="1" a="1"/>
  <c r="X662" i="1"/>
  <c r="Y662" i="1" a="1"/>
  <c r="Y662" i="1"/>
  <c r="Z662" i="1"/>
  <c r="X663" i="1" a="1"/>
  <c r="X663" i="1"/>
  <c r="Y663" i="1" a="1"/>
  <c r="Y663" i="1"/>
  <c r="Z663" i="1"/>
  <c r="X664" i="1" a="1"/>
  <c r="X664" i="1"/>
  <c r="Y664" i="1" a="1"/>
  <c r="Y664" i="1"/>
  <c r="Z664" i="1"/>
  <c r="X665" i="1" a="1"/>
  <c r="X665" i="1"/>
  <c r="Y665" i="1" a="1"/>
  <c r="Y665" i="1"/>
  <c r="Z665" i="1"/>
  <c r="X666" i="1" a="1"/>
  <c r="X666" i="1"/>
  <c r="Y666" i="1" a="1"/>
  <c r="Y666" i="1"/>
  <c r="Z666" i="1"/>
  <c r="X667" i="1" a="1"/>
  <c r="X667" i="1"/>
  <c r="Y667" i="1" a="1"/>
  <c r="Y667" i="1"/>
  <c r="Z667" i="1"/>
  <c r="X668" i="1" a="1"/>
  <c r="X668" i="1"/>
  <c r="Y668" i="1" a="1"/>
  <c r="Y668" i="1"/>
  <c r="Z668" i="1"/>
  <c r="X669" i="1" a="1"/>
  <c r="X669" i="1"/>
  <c r="Y669" i="1" a="1"/>
  <c r="Y669" i="1"/>
  <c r="Z669" i="1"/>
  <c r="X670" i="1" a="1"/>
  <c r="X670" i="1"/>
  <c r="Y670" i="1" a="1"/>
  <c r="Y670" i="1"/>
  <c r="Z670" i="1"/>
  <c r="X671" i="1" a="1"/>
  <c r="X671" i="1"/>
  <c r="Y671" i="1" a="1"/>
  <c r="Y671" i="1"/>
  <c r="Z671" i="1"/>
  <c r="X672" i="1" a="1"/>
  <c r="X672" i="1"/>
  <c r="Y672" i="1" a="1"/>
  <c r="Y672" i="1"/>
  <c r="Z672" i="1"/>
  <c r="X673" i="1" a="1"/>
  <c r="X673" i="1"/>
  <c r="Y673" i="1" a="1"/>
  <c r="Y673" i="1"/>
  <c r="Z673" i="1"/>
  <c r="X674" i="1" a="1"/>
  <c r="X674" i="1"/>
  <c r="Y674" i="1" a="1"/>
  <c r="Y674" i="1"/>
  <c r="Z674" i="1"/>
  <c r="X675" i="1" a="1"/>
  <c r="X675" i="1"/>
  <c r="Y675" i="1" a="1"/>
  <c r="Y675" i="1"/>
  <c r="Z675" i="1"/>
  <c r="X676" i="1" a="1"/>
  <c r="X676" i="1"/>
  <c r="Y676" i="1" a="1"/>
  <c r="Y676" i="1"/>
  <c r="Z676" i="1"/>
  <c r="X677" i="1" a="1"/>
  <c r="X677" i="1"/>
  <c r="Y677" i="1" a="1"/>
  <c r="Y677" i="1"/>
  <c r="Z677" i="1"/>
  <c r="X678" i="1" a="1"/>
  <c r="X678" i="1"/>
  <c r="Y678" i="1" a="1"/>
  <c r="Y678" i="1"/>
  <c r="Z678" i="1"/>
  <c r="X679" i="1" a="1"/>
  <c r="X679" i="1"/>
  <c r="Y679" i="1" a="1"/>
  <c r="Y679" i="1"/>
  <c r="Z679" i="1"/>
  <c r="X680" i="1" a="1"/>
  <c r="X680" i="1"/>
  <c r="Y680" i="1" a="1"/>
  <c r="Y680" i="1"/>
  <c r="Z680" i="1"/>
  <c r="X681" i="1" a="1"/>
  <c r="X681" i="1"/>
  <c r="Y681" i="1" a="1"/>
  <c r="Y681" i="1"/>
  <c r="Z681" i="1"/>
  <c r="X682" i="1" a="1"/>
  <c r="X682" i="1"/>
  <c r="Y682" i="1" a="1"/>
  <c r="Y682" i="1"/>
  <c r="Z682" i="1"/>
  <c r="X683" i="1" a="1"/>
  <c r="X683" i="1"/>
  <c r="Y683" i="1" a="1"/>
  <c r="Y683" i="1"/>
  <c r="Z683" i="1"/>
  <c r="X684" i="1" a="1"/>
  <c r="X684" i="1"/>
  <c r="Y684" i="1" a="1"/>
  <c r="Y684" i="1"/>
  <c r="Z684" i="1"/>
  <c r="X685" i="1" a="1"/>
  <c r="X685" i="1"/>
  <c r="Y685" i="1" a="1"/>
  <c r="Y685" i="1"/>
  <c r="Z685" i="1"/>
  <c r="X686" i="1" a="1"/>
  <c r="X686" i="1"/>
  <c r="Y686" i="1" a="1"/>
  <c r="Y686" i="1"/>
  <c r="Z686" i="1"/>
  <c r="X687" i="1" a="1"/>
  <c r="X687" i="1"/>
  <c r="Y687" i="1" a="1"/>
  <c r="Y687" i="1"/>
  <c r="Z687" i="1"/>
  <c r="X688" i="1" a="1"/>
  <c r="X688" i="1"/>
  <c r="Y688" i="1" a="1"/>
  <c r="Y688" i="1"/>
  <c r="Z688" i="1"/>
  <c r="X689" i="1" a="1"/>
  <c r="X689" i="1"/>
  <c r="Y689" i="1" a="1"/>
  <c r="Y689" i="1"/>
  <c r="Z689" i="1"/>
  <c r="X690" i="1" a="1"/>
  <c r="X690" i="1"/>
  <c r="Y690" i="1" a="1"/>
  <c r="Y690" i="1"/>
  <c r="Z690" i="1"/>
  <c r="X691" i="1" a="1"/>
  <c r="X691" i="1"/>
  <c r="Y691" i="1" a="1"/>
  <c r="Y691" i="1"/>
  <c r="Z691" i="1"/>
  <c r="X692" i="1" a="1"/>
  <c r="X692" i="1"/>
  <c r="Y692" i="1" a="1"/>
  <c r="Y692" i="1"/>
  <c r="Z692" i="1"/>
  <c r="X693" i="1" a="1"/>
  <c r="X693" i="1"/>
  <c r="Y693" i="1" a="1"/>
  <c r="Y693" i="1"/>
  <c r="Z693" i="1"/>
  <c r="X694" i="1" a="1"/>
  <c r="X694" i="1"/>
  <c r="Y694" i="1" a="1"/>
  <c r="Y694" i="1"/>
  <c r="Z694" i="1"/>
  <c r="X695" i="1" a="1"/>
  <c r="X695" i="1"/>
  <c r="Y695" i="1" a="1"/>
  <c r="Y695" i="1"/>
  <c r="Z695" i="1"/>
  <c r="X696" i="1" a="1"/>
  <c r="X696" i="1"/>
  <c r="Y696" i="1" a="1"/>
  <c r="Y696" i="1"/>
  <c r="Z696" i="1"/>
  <c r="X697" i="1" a="1"/>
  <c r="X697" i="1"/>
  <c r="Y697" i="1" a="1"/>
  <c r="Y697" i="1"/>
  <c r="Z697" i="1"/>
  <c r="X698" i="1" a="1"/>
  <c r="X698" i="1"/>
  <c r="Y698" i="1" a="1"/>
  <c r="Y698" i="1"/>
  <c r="Z698" i="1"/>
  <c r="X699" i="1" a="1"/>
  <c r="X699" i="1"/>
  <c r="Y699" i="1" a="1"/>
  <c r="Y699" i="1"/>
  <c r="Z699" i="1"/>
  <c r="X700" i="1" a="1"/>
  <c r="X700" i="1"/>
  <c r="Y700" i="1" a="1"/>
  <c r="Y700" i="1"/>
  <c r="Z700" i="1"/>
  <c r="X701" i="1" a="1"/>
  <c r="X701" i="1"/>
  <c r="Y701" i="1" a="1"/>
  <c r="Y701" i="1"/>
  <c r="Z701" i="1"/>
  <c r="X702" i="1" a="1"/>
  <c r="X702" i="1"/>
  <c r="Y702" i="1" a="1"/>
  <c r="Y702" i="1"/>
  <c r="Z702" i="1"/>
  <c r="X703" i="1" a="1"/>
  <c r="X703" i="1"/>
  <c r="Y703" i="1" a="1"/>
  <c r="Y703" i="1"/>
  <c r="Z703" i="1"/>
  <c r="X704" i="1" a="1"/>
  <c r="X704" i="1"/>
  <c r="Y704" i="1" a="1"/>
  <c r="Y704" i="1"/>
  <c r="Z704" i="1"/>
  <c r="X705" i="1" a="1"/>
  <c r="X705" i="1"/>
  <c r="Y705" i="1" a="1"/>
  <c r="Y705" i="1"/>
  <c r="Z705" i="1"/>
  <c r="X706" i="1" a="1"/>
  <c r="X706" i="1"/>
  <c r="Y706" i="1" a="1"/>
  <c r="Y706" i="1"/>
  <c r="Z706" i="1"/>
  <c r="X707" i="1" a="1"/>
  <c r="X707" i="1"/>
  <c r="Y707" i="1" a="1"/>
  <c r="Y707" i="1"/>
  <c r="Z707" i="1"/>
  <c r="X708" i="1" a="1"/>
  <c r="X708" i="1"/>
  <c r="Y708" i="1" a="1"/>
  <c r="Y708" i="1"/>
  <c r="Z708" i="1"/>
  <c r="X709" i="1" a="1"/>
  <c r="X709" i="1"/>
  <c r="Y709" i="1" a="1"/>
  <c r="Y709" i="1"/>
  <c r="Z709" i="1"/>
  <c r="X710" i="1" a="1"/>
  <c r="X710" i="1"/>
  <c r="Y710" i="1" a="1"/>
  <c r="Y710" i="1"/>
  <c r="Z710" i="1"/>
  <c r="X711" i="1" a="1"/>
  <c r="X711" i="1"/>
  <c r="Y711" i="1" a="1"/>
  <c r="Y711" i="1"/>
  <c r="Z711" i="1"/>
  <c r="X712" i="1" a="1"/>
  <c r="X712" i="1"/>
  <c r="Y712" i="1" a="1"/>
  <c r="Y712" i="1"/>
  <c r="Z712" i="1"/>
  <c r="X713" i="1" a="1"/>
  <c r="X713" i="1"/>
  <c r="Y713" i="1" a="1"/>
  <c r="Y713" i="1"/>
  <c r="Z713" i="1"/>
  <c r="X714" i="1" a="1"/>
  <c r="X714" i="1"/>
  <c r="Y714" i="1" a="1"/>
  <c r="Y714" i="1"/>
  <c r="Z714" i="1"/>
  <c r="X715" i="1" a="1"/>
  <c r="X715" i="1"/>
  <c r="Y715" i="1" a="1"/>
  <c r="Y715" i="1"/>
  <c r="Z715" i="1"/>
  <c r="X716" i="1" a="1"/>
  <c r="X716" i="1"/>
  <c r="Y716" i="1" a="1"/>
  <c r="Y716" i="1"/>
  <c r="Z716" i="1"/>
  <c r="X717" i="1" a="1"/>
  <c r="X717" i="1"/>
  <c r="Y717" i="1" a="1"/>
  <c r="Y717" i="1"/>
  <c r="Z717" i="1"/>
  <c r="X718" i="1" a="1"/>
  <c r="X718" i="1"/>
  <c r="Y718" i="1" a="1"/>
  <c r="Y718" i="1"/>
  <c r="Z718" i="1"/>
  <c r="X719" i="1" a="1"/>
  <c r="X719" i="1"/>
  <c r="Y719" i="1" a="1"/>
  <c r="Y719" i="1"/>
  <c r="Z719" i="1"/>
  <c r="X720" i="1" a="1"/>
  <c r="X720" i="1"/>
  <c r="Y720" i="1" a="1"/>
  <c r="Y720" i="1"/>
  <c r="Z720" i="1"/>
  <c r="X721" i="1" a="1"/>
  <c r="X721" i="1"/>
  <c r="Y721" i="1" a="1"/>
  <c r="Y721" i="1"/>
  <c r="Z721" i="1"/>
  <c r="X722" i="1" a="1"/>
  <c r="X722" i="1"/>
  <c r="Y722" i="1" a="1"/>
  <c r="Y722" i="1"/>
  <c r="Z722" i="1"/>
  <c r="X723" i="1" a="1"/>
  <c r="X723" i="1"/>
  <c r="Y723" i="1" a="1"/>
  <c r="Y723" i="1"/>
  <c r="Z723" i="1"/>
  <c r="X724" i="1" a="1"/>
  <c r="X724" i="1"/>
  <c r="Y724" i="1" a="1"/>
  <c r="Y724" i="1"/>
  <c r="Z724" i="1"/>
  <c r="X725" i="1" a="1"/>
  <c r="X725" i="1"/>
  <c r="Y725" i="1" a="1"/>
  <c r="Y725" i="1"/>
  <c r="Z725" i="1"/>
  <c r="X726" i="1" a="1"/>
  <c r="X726" i="1"/>
  <c r="Y726" i="1" a="1"/>
  <c r="Y726" i="1"/>
  <c r="Z726" i="1"/>
  <c r="X727" i="1" a="1"/>
  <c r="X727" i="1"/>
  <c r="Y727" i="1" a="1"/>
  <c r="Y727" i="1"/>
  <c r="Z727" i="1"/>
  <c r="X728" i="1" a="1"/>
  <c r="X728" i="1"/>
  <c r="Y728" i="1" a="1"/>
  <c r="Y728" i="1"/>
  <c r="Z728" i="1"/>
  <c r="X729" i="1" a="1"/>
  <c r="X729" i="1"/>
  <c r="Y729" i="1" a="1"/>
  <c r="Y729" i="1"/>
  <c r="Z729" i="1"/>
  <c r="X730" i="1" a="1"/>
  <c r="X730" i="1"/>
  <c r="Y730" i="1" a="1"/>
  <c r="Y730" i="1"/>
  <c r="Z730" i="1"/>
  <c r="X731" i="1" a="1"/>
  <c r="X731" i="1"/>
  <c r="Y731" i="1" a="1"/>
  <c r="Y731" i="1"/>
  <c r="Z731" i="1"/>
  <c r="X732" i="1" a="1"/>
  <c r="X732" i="1"/>
  <c r="Y732" i="1" a="1"/>
  <c r="Y732" i="1"/>
  <c r="Z732" i="1"/>
  <c r="X733" i="1" a="1"/>
  <c r="X733" i="1"/>
  <c r="Y733" i="1" a="1"/>
  <c r="Y733" i="1"/>
  <c r="Z733" i="1"/>
  <c r="X734" i="1" a="1"/>
  <c r="X734" i="1"/>
  <c r="Y734" i="1" a="1"/>
  <c r="Y734" i="1"/>
  <c r="Z734" i="1"/>
  <c r="X735" i="1" a="1"/>
  <c r="X735" i="1"/>
  <c r="Y735" i="1" a="1"/>
  <c r="Y735" i="1"/>
  <c r="Z735" i="1"/>
  <c r="X736" i="1" a="1"/>
  <c r="X736" i="1"/>
  <c r="Y736" i="1" a="1"/>
  <c r="Y736" i="1"/>
  <c r="Z736" i="1"/>
  <c r="X737" i="1" a="1"/>
  <c r="X737" i="1"/>
  <c r="Y737" i="1" a="1"/>
  <c r="Y737" i="1"/>
  <c r="Z737" i="1"/>
  <c r="X738" i="1" a="1"/>
  <c r="X738" i="1"/>
  <c r="Y738" i="1" a="1"/>
  <c r="Y738" i="1"/>
  <c r="Z738" i="1"/>
  <c r="X739" i="1" a="1"/>
  <c r="X739" i="1"/>
  <c r="Y739" i="1" a="1"/>
  <c r="Y739" i="1"/>
  <c r="Z739" i="1"/>
  <c r="X740" i="1" a="1"/>
  <c r="X740" i="1"/>
  <c r="Y740" i="1" a="1"/>
  <c r="Y740" i="1"/>
  <c r="Z740" i="1"/>
  <c r="X741" i="1" a="1"/>
  <c r="X741" i="1"/>
  <c r="Y741" i="1" a="1"/>
  <c r="Y741" i="1"/>
  <c r="Z741" i="1"/>
  <c r="X742" i="1" a="1"/>
  <c r="X742" i="1"/>
  <c r="Y742" i="1" a="1"/>
  <c r="Y742" i="1"/>
  <c r="Z742" i="1"/>
  <c r="X743" i="1" a="1"/>
  <c r="X743" i="1"/>
  <c r="Y743" i="1" a="1"/>
  <c r="Y743" i="1"/>
  <c r="Z743" i="1"/>
  <c r="X744" i="1" a="1"/>
  <c r="X744" i="1"/>
  <c r="Y744" i="1" a="1"/>
  <c r="Y744" i="1"/>
  <c r="Z744" i="1"/>
  <c r="X745" i="1" a="1"/>
  <c r="X745" i="1"/>
  <c r="Y745" i="1" a="1"/>
  <c r="Y745" i="1"/>
  <c r="Z745" i="1"/>
  <c r="X746" i="1" a="1"/>
  <c r="X746" i="1"/>
  <c r="Y746" i="1" a="1"/>
  <c r="Y746" i="1"/>
  <c r="Z746" i="1"/>
  <c r="X747" i="1" a="1"/>
  <c r="X747" i="1"/>
  <c r="Y747" i="1" a="1"/>
  <c r="Y747" i="1"/>
  <c r="Z747" i="1"/>
  <c r="X748" i="1" a="1"/>
  <c r="X748" i="1"/>
  <c r="Y748" i="1" a="1"/>
  <c r="Y748" i="1"/>
  <c r="Z748" i="1"/>
  <c r="X749" i="1" a="1"/>
  <c r="X749" i="1"/>
  <c r="Y749" i="1" a="1"/>
  <c r="Y749" i="1"/>
  <c r="Z749" i="1"/>
  <c r="X750" i="1" a="1"/>
  <c r="X750" i="1"/>
  <c r="Y750" i="1" a="1"/>
  <c r="Y750" i="1"/>
  <c r="Z750" i="1"/>
  <c r="X751" i="1" a="1"/>
  <c r="X751" i="1"/>
  <c r="Y751" i="1" a="1"/>
  <c r="Y751" i="1"/>
  <c r="Z751" i="1"/>
  <c r="X752" i="1" a="1"/>
  <c r="X752" i="1"/>
  <c r="Y752" i="1" a="1"/>
  <c r="Y752" i="1"/>
  <c r="Z752" i="1"/>
  <c r="X753" i="1" a="1"/>
  <c r="X753" i="1"/>
  <c r="Y753" i="1" a="1"/>
  <c r="Y753" i="1"/>
  <c r="Z753" i="1"/>
  <c r="X754" i="1" a="1"/>
  <c r="X754" i="1"/>
  <c r="Y754" i="1" a="1"/>
  <c r="Y754" i="1"/>
  <c r="Z754" i="1"/>
  <c r="X755" i="1" a="1"/>
  <c r="X755" i="1"/>
  <c r="Y755" i="1" a="1"/>
  <c r="Y755" i="1"/>
  <c r="Z755" i="1"/>
  <c r="X756" i="1" a="1"/>
  <c r="X756" i="1"/>
  <c r="Y756" i="1" a="1"/>
  <c r="Y756" i="1"/>
  <c r="Z756" i="1"/>
  <c r="X757" i="1" a="1"/>
  <c r="X757" i="1"/>
  <c r="Y757" i="1" a="1"/>
  <c r="Y757" i="1"/>
  <c r="Z757" i="1"/>
  <c r="X758" i="1" a="1"/>
  <c r="X758" i="1"/>
  <c r="Y758" i="1" a="1"/>
  <c r="Y758" i="1"/>
  <c r="Z758" i="1"/>
  <c r="X759" i="1" a="1"/>
  <c r="X759" i="1"/>
  <c r="Y759" i="1" a="1"/>
  <c r="Y759" i="1"/>
  <c r="Z759" i="1"/>
  <c r="X760" i="1" a="1"/>
  <c r="X760" i="1"/>
  <c r="Y760" i="1" a="1"/>
  <c r="Y760" i="1"/>
  <c r="Z760" i="1"/>
  <c r="X761" i="1" a="1"/>
  <c r="X761" i="1"/>
  <c r="Y761" i="1" a="1"/>
  <c r="Y761" i="1"/>
  <c r="Z761" i="1"/>
  <c r="X762" i="1" a="1"/>
  <c r="X762" i="1"/>
  <c r="Y762" i="1" a="1"/>
  <c r="Y762" i="1"/>
  <c r="Z762" i="1"/>
  <c r="X763" i="1" a="1"/>
  <c r="X763" i="1"/>
  <c r="Y763" i="1" a="1"/>
  <c r="Y763" i="1"/>
  <c r="Z763" i="1"/>
  <c r="X764" i="1" a="1"/>
  <c r="X764" i="1"/>
  <c r="Y764" i="1" a="1"/>
  <c r="Y764" i="1"/>
  <c r="Z764" i="1"/>
  <c r="X765" i="1" a="1"/>
  <c r="X765" i="1"/>
  <c r="Y765" i="1" a="1"/>
  <c r="Y765" i="1"/>
  <c r="Z765" i="1"/>
  <c r="X766" i="1" a="1"/>
  <c r="X766" i="1"/>
  <c r="Y766" i="1" a="1"/>
  <c r="Y766" i="1"/>
  <c r="Z766" i="1"/>
  <c r="X767" i="1" a="1"/>
  <c r="X767" i="1"/>
  <c r="Y767" i="1" a="1"/>
  <c r="Y767" i="1"/>
  <c r="Z767" i="1"/>
  <c r="X768" i="1" a="1"/>
  <c r="X768" i="1"/>
  <c r="Y768" i="1" a="1"/>
  <c r="Y768" i="1"/>
  <c r="Z768" i="1"/>
  <c r="X769" i="1" a="1"/>
  <c r="X769" i="1"/>
  <c r="Y769" i="1" a="1"/>
  <c r="Y769" i="1"/>
  <c r="Z769" i="1"/>
  <c r="X770" i="1" a="1"/>
  <c r="X770" i="1"/>
  <c r="Y770" i="1" a="1"/>
  <c r="Y770" i="1"/>
  <c r="Z770" i="1"/>
  <c r="X771" i="1" a="1"/>
  <c r="X771" i="1"/>
  <c r="Y771" i="1" a="1"/>
  <c r="Y771" i="1"/>
  <c r="Z771" i="1"/>
  <c r="X772" i="1" a="1"/>
  <c r="X772" i="1"/>
  <c r="Y772" i="1" a="1"/>
  <c r="Y772" i="1"/>
  <c r="Z772" i="1"/>
  <c r="X773" i="1" a="1"/>
  <c r="X773" i="1"/>
  <c r="Y773" i="1" a="1"/>
  <c r="Y773" i="1"/>
  <c r="Z773" i="1"/>
  <c r="X774" i="1" a="1"/>
  <c r="X774" i="1"/>
  <c r="Y774" i="1" a="1"/>
  <c r="Y774" i="1"/>
  <c r="Z774" i="1"/>
  <c r="X775" i="1" a="1"/>
  <c r="X775" i="1"/>
  <c r="Y775" i="1" a="1"/>
  <c r="Y775" i="1"/>
  <c r="Z775" i="1"/>
  <c r="X776" i="1" a="1"/>
  <c r="X776" i="1"/>
  <c r="Y776" i="1" a="1"/>
  <c r="Y776" i="1"/>
  <c r="Z776" i="1"/>
  <c r="X777" i="1" a="1"/>
  <c r="X777" i="1"/>
  <c r="Y777" i="1" a="1"/>
  <c r="Y777" i="1"/>
  <c r="Z777" i="1"/>
  <c r="X778" i="1" a="1"/>
  <c r="X778" i="1"/>
  <c r="Y778" i="1" a="1"/>
  <c r="Y778" i="1"/>
  <c r="Z778" i="1"/>
  <c r="X779" i="1" a="1"/>
  <c r="X779" i="1"/>
  <c r="Y779" i="1" a="1"/>
  <c r="Y779" i="1"/>
  <c r="Z779" i="1"/>
  <c r="X780" i="1" a="1"/>
  <c r="X780" i="1"/>
  <c r="Y780" i="1" a="1"/>
  <c r="Y780" i="1"/>
  <c r="Z780" i="1"/>
  <c r="X781" i="1" a="1"/>
  <c r="X781" i="1"/>
  <c r="Y781" i="1" a="1"/>
  <c r="Y781" i="1"/>
  <c r="Z781" i="1"/>
  <c r="X782" i="1" a="1"/>
  <c r="X782" i="1"/>
  <c r="Y782" i="1" a="1"/>
  <c r="Y782" i="1"/>
  <c r="Z782" i="1"/>
  <c r="X783" i="1" a="1"/>
  <c r="X783" i="1"/>
  <c r="Y783" i="1" a="1"/>
  <c r="Y783" i="1"/>
  <c r="Z783" i="1"/>
  <c r="X784" i="1" a="1"/>
  <c r="X784" i="1"/>
  <c r="Y784" i="1" a="1"/>
  <c r="Y784" i="1"/>
  <c r="Z784" i="1"/>
  <c r="X785" i="1" a="1"/>
  <c r="X785" i="1"/>
  <c r="Y785" i="1" a="1"/>
  <c r="Y785" i="1"/>
  <c r="Z785" i="1"/>
  <c r="X786" i="1" a="1"/>
  <c r="X786" i="1"/>
  <c r="Y786" i="1" a="1"/>
  <c r="Y786" i="1"/>
  <c r="Z786" i="1"/>
  <c r="X787" i="1" a="1"/>
  <c r="X787" i="1"/>
  <c r="Y787" i="1" a="1"/>
  <c r="Y787" i="1"/>
  <c r="Z787" i="1"/>
  <c r="X788" i="1" a="1"/>
  <c r="X788" i="1"/>
  <c r="Y788" i="1" a="1"/>
  <c r="Y788" i="1"/>
  <c r="Z788" i="1"/>
  <c r="X789" i="1" a="1"/>
  <c r="X789" i="1"/>
  <c r="Y789" i="1" a="1"/>
  <c r="Y789" i="1"/>
  <c r="Z789" i="1"/>
  <c r="X790" i="1" a="1"/>
  <c r="X790" i="1"/>
  <c r="Y790" i="1" a="1"/>
  <c r="Y790" i="1"/>
  <c r="Z790" i="1"/>
  <c r="X791" i="1" a="1"/>
  <c r="X791" i="1"/>
  <c r="Y791" i="1" a="1"/>
  <c r="Y791" i="1"/>
  <c r="Z791" i="1"/>
  <c r="X792" i="1" a="1"/>
  <c r="X792" i="1"/>
  <c r="Y792" i="1" a="1"/>
  <c r="Y792" i="1"/>
  <c r="Z792" i="1"/>
  <c r="X793" i="1" a="1"/>
  <c r="X793" i="1"/>
  <c r="Y793" i="1" a="1"/>
  <c r="Y793" i="1"/>
  <c r="Z793" i="1"/>
  <c r="X794" i="1" a="1"/>
  <c r="X794" i="1"/>
  <c r="Y794" i="1" a="1"/>
  <c r="Y794" i="1"/>
  <c r="Z794" i="1"/>
  <c r="X795" i="1" a="1"/>
  <c r="X795" i="1"/>
  <c r="Y795" i="1" a="1"/>
  <c r="Y795" i="1"/>
  <c r="Z795" i="1"/>
  <c r="X796" i="1" a="1"/>
  <c r="X796" i="1"/>
  <c r="Y796" i="1" a="1"/>
  <c r="Y796" i="1"/>
  <c r="Z796" i="1"/>
  <c r="X797" i="1" a="1"/>
  <c r="X797" i="1"/>
  <c r="Y797" i="1" a="1"/>
  <c r="Y797" i="1"/>
  <c r="Z797" i="1"/>
  <c r="X798" i="1" a="1"/>
  <c r="X798" i="1"/>
  <c r="Y798" i="1" a="1"/>
  <c r="Y798" i="1"/>
  <c r="Z798" i="1"/>
  <c r="X799" i="1" a="1"/>
  <c r="X799" i="1"/>
  <c r="Y799" i="1" a="1"/>
  <c r="Y799" i="1"/>
  <c r="Z799" i="1"/>
  <c r="X800" i="1" a="1"/>
  <c r="X800" i="1"/>
  <c r="Y800" i="1" a="1"/>
  <c r="Y800" i="1"/>
  <c r="Z800" i="1"/>
  <c r="X801" i="1" a="1"/>
  <c r="X801" i="1"/>
  <c r="Y801" i="1" a="1"/>
  <c r="Y801" i="1"/>
  <c r="Z801" i="1"/>
  <c r="X802" i="1" a="1"/>
  <c r="X802" i="1"/>
  <c r="Y802" i="1" a="1"/>
  <c r="Y802" i="1"/>
  <c r="Z802" i="1"/>
  <c r="X803" i="1" a="1"/>
  <c r="X803" i="1"/>
  <c r="Y803" i="1" a="1"/>
  <c r="Y803" i="1"/>
  <c r="Z803" i="1"/>
  <c r="X804" i="1" a="1"/>
  <c r="X804" i="1"/>
  <c r="Y804" i="1" a="1"/>
  <c r="Y804" i="1"/>
  <c r="Z804" i="1"/>
  <c r="X805" i="1" a="1"/>
  <c r="X805" i="1"/>
  <c r="Y805" i="1" a="1"/>
  <c r="Y805" i="1"/>
  <c r="Z805" i="1"/>
  <c r="X806" i="1" a="1"/>
  <c r="X806" i="1"/>
  <c r="Y806" i="1" a="1"/>
  <c r="Y806" i="1"/>
  <c r="Z806" i="1"/>
  <c r="X807" i="1" a="1"/>
  <c r="X807" i="1"/>
  <c r="Y807" i="1" a="1"/>
  <c r="Y807" i="1"/>
  <c r="Z807" i="1"/>
  <c r="X808" i="1" a="1"/>
  <c r="X808" i="1"/>
  <c r="Y808" i="1" a="1"/>
  <c r="Y808" i="1"/>
  <c r="Z808" i="1"/>
  <c r="X809" i="1" a="1"/>
  <c r="X809" i="1"/>
  <c r="Y809" i="1" a="1"/>
  <c r="Y809" i="1"/>
  <c r="Z809" i="1"/>
  <c r="X810" i="1" a="1"/>
  <c r="X810" i="1"/>
  <c r="Y810" i="1" a="1"/>
  <c r="Y810" i="1"/>
  <c r="Z810" i="1"/>
  <c r="X811" i="1" a="1"/>
  <c r="X811" i="1"/>
  <c r="Y811" i="1" a="1"/>
  <c r="Y811" i="1"/>
  <c r="Z811" i="1"/>
  <c r="X812" i="1" a="1"/>
  <c r="X812" i="1"/>
  <c r="Y812" i="1" a="1"/>
  <c r="Y812" i="1"/>
  <c r="Z812" i="1"/>
  <c r="X813" i="1" a="1"/>
  <c r="X813" i="1"/>
  <c r="Y813" i="1" a="1"/>
  <c r="Y813" i="1"/>
  <c r="Z813" i="1"/>
  <c r="X814" i="1" a="1"/>
  <c r="X814" i="1"/>
  <c r="Y814" i="1" a="1"/>
  <c r="Y814" i="1"/>
  <c r="Z814" i="1"/>
  <c r="X815" i="1" a="1"/>
  <c r="X815" i="1"/>
  <c r="Y815" i="1" a="1"/>
  <c r="Y815" i="1"/>
  <c r="Z815" i="1"/>
  <c r="X816" i="1" a="1"/>
  <c r="X816" i="1"/>
  <c r="Y816" i="1" a="1"/>
  <c r="Y816" i="1"/>
  <c r="Z816" i="1"/>
  <c r="X817" i="1" a="1"/>
  <c r="X817" i="1"/>
  <c r="Y817" i="1" a="1"/>
  <c r="Y817" i="1"/>
  <c r="Z817" i="1"/>
  <c r="X818" i="1" a="1"/>
  <c r="X818" i="1"/>
  <c r="Y818" i="1" a="1"/>
  <c r="Y818" i="1"/>
  <c r="Z818" i="1"/>
  <c r="X819" i="1" a="1"/>
  <c r="X819" i="1"/>
  <c r="Y819" i="1" a="1"/>
  <c r="Y819" i="1"/>
  <c r="Z819" i="1"/>
  <c r="X820" i="1" a="1"/>
  <c r="X820" i="1"/>
  <c r="Y820" i="1" a="1"/>
  <c r="Y820" i="1"/>
  <c r="Z820" i="1"/>
  <c r="X821" i="1" a="1"/>
  <c r="X821" i="1"/>
  <c r="Y821" i="1" a="1"/>
  <c r="Y821" i="1"/>
  <c r="Z821" i="1"/>
  <c r="X822" i="1" a="1"/>
  <c r="X822" i="1"/>
  <c r="Y822" i="1" a="1"/>
  <c r="Y822" i="1"/>
  <c r="Z822" i="1"/>
  <c r="X823" i="1" a="1"/>
  <c r="X823" i="1"/>
  <c r="Y823" i="1" a="1"/>
  <c r="Y823" i="1"/>
  <c r="Z823" i="1"/>
  <c r="X824" i="1" a="1"/>
  <c r="X824" i="1"/>
  <c r="Y824" i="1" a="1"/>
  <c r="Y824" i="1"/>
  <c r="Z824" i="1"/>
  <c r="X825" i="1" a="1"/>
  <c r="X825" i="1"/>
  <c r="Y825" i="1" a="1"/>
  <c r="Y825" i="1"/>
  <c r="Z825" i="1"/>
  <c r="X826" i="1" a="1"/>
  <c r="X826" i="1"/>
  <c r="Y826" i="1" a="1"/>
  <c r="Y826" i="1"/>
  <c r="Z826" i="1"/>
  <c r="X827" i="1" a="1"/>
  <c r="X827" i="1"/>
  <c r="Y827" i="1" a="1"/>
  <c r="Y827" i="1"/>
  <c r="Z827" i="1"/>
  <c r="X828" i="1" a="1"/>
  <c r="X828" i="1"/>
  <c r="Y828" i="1" a="1"/>
  <c r="Y828" i="1"/>
  <c r="Z828" i="1"/>
  <c r="X829" i="1" a="1"/>
  <c r="X829" i="1"/>
  <c r="Y829" i="1" a="1"/>
  <c r="Y829" i="1"/>
  <c r="Z829" i="1"/>
  <c r="X830" i="1" a="1"/>
  <c r="X830" i="1"/>
  <c r="Y830" i="1" a="1"/>
  <c r="Y830" i="1"/>
  <c r="Z830" i="1"/>
  <c r="X831" i="1" a="1"/>
  <c r="X831" i="1"/>
  <c r="Y831" i="1" a="1"/>
  <c r="Y831" i="1"/>
  <c r="Z831" i="1"/>
  <c r="X832" i="1" a="1"/>
  <c r="X832" i="1"/>
  <c r="Y832" i="1" a="1"/>
  <c r="Y832" i="1"/>
  <c r="Z832" i="1"/>
  <c r="X833" i="1" a="1"/>
  <c r="X833" i="1"/>
  <c r="Y833" i="1" a="1"/>
  <c r="Y833" i="1"/>
  <c r="Z833" i="1"/>
  <c r="X834" i="1" a="1"/>
  <c r="X834" i="1"/>
  <c r="Y834" i="1" a="1"/>
  <c r="Y834" i="1"/>
  <c r="Z834" i="1"/>
  <c r="X835" i="1" a="1"/>
  <c r="X835" i="1"/>
  <c r="Y835" i="1" a="1"/>
  <c r="Y835" i="1"/>
  <c r="Z835" i="1"/>
  <c r="X836" i="1" a="1"/>
  <c r="X836" i="1"/>
  <c r="Y836" i="1" a="1"/>
  <c r="Y836" i="1"/>
  <c r="Z836" i="1"/>
  <c r="X837" i="1" a="1"/>
  <c r="X837" i="1"/>
  <c r="Y837" i="1" a="1"/>
  <c r="Y837" i="1"/>
  <c r="Z837" i="1"/>
  <c r="X838" i="1" a="1"/>
  <c r="X838" i="1"/>
  <c r="Y838" i="1" a="1"/>
  <c r="Y838" i="1"/>
  <c r="Z838" i="1"/>
  <c r="X839" i="1" a="1"/>
  <c r="X839" i="1"/>
  <c r="Y839" i="1" a="1"/>
  <c r="Y839" i="1"/>
  <c r="Z839" i="1"/>
  <c r="X840" i="1" a="1"/>
  <c r="X840" i="1"/>
  <c r="Y840" i="1" a="1"/>
  <c r="Y840" i="1"/>
  <c r="Z840" i="1"/>
  <c r="X841" i="1" a="1"/>
  <c r="X841" i="1"/>
  <c r="Y841" i="1" a="1"/>
  <c r="Y841" i="1"/>
  <c r="Z841" i="1"/>
  <c r="X842" i="1" a="1"/>
  <c r="X842" i="1"/>
  <c r="Y842" i="1" a="1"/>
  <c r="Y842" i="1"/>
  <c r="Z842" i="1"/>
  <c r="X843" i="1" a="1"/>
  <c r="X843" i="1"/>
  <c r="Y843" i="1" a="1"/>
  <c r="Y843" i="1"/>
  <c r="Z843" i="1"/>
  <c r="X844" i="1" a="1"/>
  <c r="X844" i="1"/>
  <c r="Y844" i="1" a="1"/>
  <c r="Y844" i="1"/>
  <c r="Z844" i="1"/>
  <c r="X845" i="1" a="1"/>
  <c r="X845" i="1"/>
  <c r="Y845" i="1" a="1"/>
  <c r="Y845" i="1"/>
  <c r="Z845" i="1"/>
  <c r="X846" i="1" a="1"/>
  <c r="X846" i="1"/>
  <c r="Y846" i="1" a="1"/>
  <c r="Y846" i="1"/>
  <c r="Z846" i="1"/>
  <c r="X847" i="1" a="1"/>
  <c r="X847" i="1"/>
  <c r="Y847" i="1" a="1"/>
  <c r="Y847" i="1"/>
  <c r="Z847" i="1"/>
  <c r="X848" i="1" a="1"/>
  <c r="X848" i="1"/>
  <c r="Y848" i="1" a="1"/>
  <c r="Y848" i="1"/>
  <c r="Z848" i="1"/>
  <c r="X849" i="1" a="1"/>
  <c r="X849" i="1"/>
  <c r="Y849" i="1" a="1"/>
  <c r="Y849" i="1"/>
  <c r="Z849" i="1"/>
  <c r="X850" i="1" a="1"/>
  <c r="X850" i="1"/>
  <c r="Y850" i="1" a="1"/>
  <c r="Y850" i="1"/>
  <c r="Z850" i="1"/>
  <c r="X851" i="1" a="1"/>
  <c r="X851" i="1"/>
  <c r="Y851" i="1" a="1"/>
  <c r="Y851" i="1"/>
  <c r="Z851" i="1"/>
  <c r="X852" i="1" a="1"/>
  <c r="X852" i="1"/>
  <c r="Y852" i="1" a="1"/>
  <c r="Y852" i="1"/>
  <c r="Z852" i="1"/>
  <c r="X853" i="1" a="1"/>
  <c r="X853" i="1"/>
  <c r="Y853" i="1" a="1"/>
  <c r="Y853" i="1"/>
  <c r="Z853" i="1"/>
  <c r="X854" i="1" a="1"/>
  <c r="X854" i="1"/>
  <c r="Y854" i="1" a="1"/>
  <c r="Y854" i="1"/>
  <c r="Z854" i="1"/>
  <c r="X855" i="1" a="1"/>
  <c r="X855" i="1"/>
  <c r="Y855" i="1" a="1"/>
  <c r="Y855" i="1"/>
  <c r="Z855" i="1"/>
  <c r="X856" i="1" a="1"/>
  <c r="X856" i="1"/>
  <c r="Y856" i="1" a="1"/>
  <c r="Y856" i="1"/>
  <c r="Z856" i="1"/>
  <c r="X857" i="1" a="1"/>
  <c r="X857" i="1"/>
  <c r="Y857" i="1" a="1"/>
  <c r="Y857" i="1"/>
  <c r="Z857" i="1"/>
  <c r="X858" i="1" a="1"/>
  <c r="X858" i="1"/>
  <c r="Y858" i="1" a="1"/>
  <c r="Y858" i="1"/>
  <c r="Z858" i="1"/>
  <c r="X859" i="1" a="1"/>
  <c r="X859" i="1"/>
  <c r="Y859" i="1" a="1"/>
  <c r="Y859" i="1"/>
  <c r="Z859" i="1"/>
  <c r="X860" i="1" a="1"/>
  <c r="X860" i="1"/>
  <c r="Y860" i="1" a="1"/>
  <c r="Y860" i="1"/>
  <c r="Z860" i="1"/>
  <c r="X861" i="1" a="1"/>
  <c r="X861" i="1"/>
  <c r="Y861" i="1" a="1"/>
  <c r="Y861" i="1"/>
  <c r="Z861" i="1"/>
  <c r="X862" i="1" a="1"/>
  <c r="X862" i="1"/>
  <c r="Y862" i="1" a="1"/>
  <c r="Y862" i="1"/>
  <c r="Z862" i="1"/>
  <c r="X863" i="1" a="1"/>
  <c r="X863" i="1"/>
  <c r="Y863" i="1" a="1"/>
  <c r="Y863" i="1"/>
  <c r="Z863" i="1"/>
  <c r="X864" i="1" a="1"/>
  <c r="X864" i="1"/>
  <c r="Y864" i="1" a="1"/>
  <c r="Y864" i="1"/>
  <c r="Z864" i="1"/>
  <c r="X865" i="1" a="1"/>
  <c r="X865" i="1"/>
  <c r="Y865" i="1" a="1"/>
  <c r="Y865" i="1"/>
  <c r="Z865" i="1"/>
  <c r="X866" i="1" a="1"/>
  <c r="X866" i="1"/>
  <c r="Y866" i="1" a="1"/>
  <c r="Y866" i="1"/>
  <c r="Z866" i="1"/>
  <c r="X867" i="1" a="1"/>
  <c r="X867" i="1"/>
  <c r="Y867" i="1" a="1"/>
  <c r="Y867" i="1"/>
  <c r="Z867" i="1"/>
  <c r="AA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52" i="1"/>
  <c r="AA53" i="1"/>
  <c r="AA54" i="1"/>
  <c r="AA65" i="1"/>
  <c r="AA68" i="1"/>
  <c r="AA76" i="1"/>
  <c r="AA77" i="1"/>
  <c r="AA78" i="1"/>
  <c r="AA79" i="1"/>
  <c r="AA81" i="1"/>
  <c r="AA82" i="1"/>
  <c r="AA83" i="1"/>
  <c r="AA84" i="1"/>
  <c r="AA85" i="1"/>
  <c r="AA86" i="1"/>
  <c r="AA87" i="1"/>
  <c r="AA88" i="1"/>
  <c r="AA89" i="1"/>
  <c r="AA90" i="1"/>
  <c r="AA91" i="1"/>
  <c r="AA98" i="1"/>
  <c r="AA101" i="1"/>
  <c r="AA102" i="1"/>
  <c r="AA103" i="1"/>
  <c r="AA104" i="1"/>
  <c r="AA105" i="1"/>
  <c r="AA106" i="1"/>
  <c r="AA107" i="1"/>
  <c r="AA108" i="1"/>
  <c r="AA109" i="1"/>
  <c r="AA110" i="1"/>
  <c r="AA111" i="1"/>
  <c r="AA112" i="1"/>
  <c r="AA113" i="1"/>
  <c r="AA114" i="1"/>
  <c r="AA115" i="1"/>
  <c r="AA116" i="1"/>
  <c r="AA117" i="1"/>
  <c r="AA118" i="1"/>
  <c r="AA121" i="1"/>
  <c r="AA122" i="1"/>
  <c r="AA127" i="1"/>
  <c r="AA128" i="1"/>
  <c r="AA129" i="1"/>
  <c r="AA130" i="1"/>
  <c r="AA131" i="1"/>
  <c r="AA142" i="1"/>
  <c r="AA146" i="1"/>
  <c r="AA151" i="1"/>
  <c r="AA152" i="1"/>
  <c r="AA153" i="1"/>
  <c r="AA154" i="1"/>
  <c r="AA155" i="1"/>
  <c r="AA156" i="1"/>
  <c r="AA157" i="1"/>
  <c r="AA178" i="1"/>
  <c r="AA179" i="1"/>
  <c r="AA180" i="1"/>
  <c r="AA181" i="1"/>
  <c r="AA182" i="1"/>
  <c r="AA183" i="1"/>
  <c r="AA184" i="1"/>
  <c r="AA185" i="1"/>
  <c r="AA186" i="1"/>
  <c r="AA187" i="1"/>
  <c r="AA197" i="1"/>
  <c r="AA198" i="1"/>
  <c r="AA199"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62" i="1"/>
  <c r="AA263" i="1"/>
  <c r="AA264" i="1"/>
  <c r="AA265" i="1"/>
  <c r="AA266" i="1"/>
  <c r="AA269" i="1"/>
  <c r="AA275" i="1"/>
  <c r="AA276"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60" i="1"/>
  <c r="AA361" i="1"/>
  <c r="AA362" i="1"/>
  <c r="AA365" i="1"/>
  <c r="AA366" i="1"/>
  <c r="AA367" i="1"/>
  <c r="AA368" i="1"/>
  <c r="AA374" i="1"/>
  <c r="AA375"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5" i="1"/>
  <c r="AA416" i="1"/>
  <c r="AA417" i="1"/>
  <c r="AA433" i="1"/>
  <c r="AA460" i="1"/>
  <c r="AA461" i="1"/>
  <c r="AA467" i="1"/>
  <c r="AA468" i="1"/>
  <c r="AA509" i="1"/>
  <c r="AA510" i="1"/>
  <c r="AA511" i="1"/>
  <c r="AA512" i="1"/>
  <c r="AA513" i="1"/>
  <c r="AA538" i="1"/>
  <c r="AA569" i="1"/>
  <c r="AA570" i="1"/>
  <c r="AA577" i="1"/>
  <c r="AA578" i="1"/>
  <c r="AA610" i="1"/>
  <c r="AA611" i="1"/>
  <c r="AA612" i="1"/>
  <c r="AA613" i="1"/>
  <c r="AA614" i="1"/>
  <c r="AA615" i="1"/>
  <c r="AA616" i="1"/>
  <c r="AA617" i="1"/>
  <c r="AA629" i="1"/>
  <c r="AA630" i="1"/>
  <c r="AA631" i="1"/>
  <c r="AA632" i="1"/>
  <c r="AA633" i="1"/>
  <c r="AA655" i="1"/>
  <c r="AA682" i="1"/>
  <c r="AA683" i="1"/>
  <c r="AA689" i="1"/>
  <c r="AA690" i="1"/>
  <c r="AA731" i="1"/>
  <c r="AA732" i="1"/>
  <c r="AA733" i="1"/>
  <c r="AA734" i="1"/>
  <c r="AA735" i="1"/>
  <c r="AA782" i="1"/>
  <c r="AA783" i="1"/>
  <c r="AA800" i="1"/>
  <c r="AA826" i="1"/>
  <c r="AA832" i="1"/>
  <c r="AA833" i="1"/>
  <c r="AA834" i="1"/>
  <c r="AA835" i="1"/>
  <c r="AA836" i="1"/>
  <c r="AA837" i="1"/>
  <c r="AA838" i="1"/>
  <c r="AA846" i="1"/>
  <c r="AA847" i="1"/>
  <c r="AA848" i="1"/>
  <c r="AA849" i="1"/>
  <c r="AA850" i="1"/>
  <c r="AA851" i="1"/>
  <c r="AA852" i="1"/>
  <c r="AA854" i="1"/>
  <c r="AA856" i="1"/>
  <c r="AA857" i="1"/>
  <c r="AA858" i="1"/>
  <c r="AA859" i="1"/>
  <c r="AA860" i="1"/>
  <c r="AA861" i="1"/>
  <c r="AA862" i="1"/>
  <c r="AA863" i="1"/>
  <c r="AA864" i="1"/>
  <c r="AA865" i="1"/>
  <c r="AA866" i="1"/>
  <c r="AA867" i="1"/>
  <c r="Y404" i="1" a="1"/>
  <c r="Y404" i="1"/>
  <c r="Z404" i="1"/>
  <c r="Y124" i="1" a="1"/>
  <c r="Y124" i="1"/>
  <c r="Z124" i="1"/>
  <c r="G7" i="7" a="1"/>
  <c r="G7" i="7"/>
  <c r="AB792" i="1" a="1"/>
  <c r="AB792" i="1"/>
  <c r="AB776" i="1" a="1"/>
  <c r="AB776" i="1"/>
  <c r="AB760" i="1" a="1"/>
  <c r="AB760" i="1"/>
  <c r="AB744" i="1" a="1"/>
  <c r="AB744" i="1"/>
  <c r="AB720" i="1" a="1"/>
  <c r="AB720" i="1"/>
  <c r="AB700" i="1" a="1"/>
  <c r="AB700" i="1"/>
  <c r="AB772" i="1" a="1"/>
  <c r="AB772" i="1"/>
  <c r="AB756" i="1" a="1"/>
  <c r="AB756" i="1"/>
  <c r="AB724" i="1" a="1"/>
  <c r="AB724" i="1"/>
  <c r="AB704" i="1" a="1"/>
  <c r="AB704" i="1"/>
  <c r="AB692" i="1" a="1"/>
  <c r="AB692" i="1"/>
  <c r="AB680" i="1" a="1"/>
  <c r="AB680" i="1"/>
  <c r="AB672" i="1" a="1"/>
  <c r="AB672" i="1"/>
  <c r="AB596" i="1" a="1"/>
  <c r="AB596" i="1"/>
  <c r="AB564" i="1" a="1"/>
  <c r="AB564" i="1"/>
  <c r="AB556" i="1" a="1"/>
  <c r="AB556" i="1"/>
  <c r="AB536" i="1" a="1"/>
  <c r="AB536" i="1"/>
  <c r="AB520" i="1" a="1"/>
  <c r="AB520" i="1"/>
  <c r="AB504" i="1" a="1"/>
  <c r="AB504" i="1"/>
  <c r="AB492" i="1" a="1"/>
  <c r="AB492" i="1"/>
  <c r="AB736" i="1" a="1"/>
  <c r="AB736" i="1"/>
  <c r="AB712" i="1" a="1"/>
  <c r="AB712" i="1"/>
  <c r="AB600" i="1" a="1"/>
  <c r="AB600" i="1"/>
  <c r="AB862" i="1" a="1"/>
  <c r="AB862" i="1"/>
  <c r="AB854" i="1" a="1"/>
  <c r="AB854" i="1"/>
  <c r="AB826" i="1" a="1"/>
  <c r="AB826" i="1"/>
  <c r="AB818" i="1" a="1"/>
  <c r="AB818" i="1"/>
  <c r="AB810" i="1" a="1"/>
  <c r="AB810" i="1"/>
  <c r="AB802" i="1" a="1"/>
  <c r="AB802" i="1"/>
  <c r="AB766" i="1" a="1"/>
  <c r="AB766" i="1"/>
  <c r="AB758" i="1" a="1"/>
  <c r="AB758" i="1"/>
  <c r="AB746" i="1" a="1"/>
  <c r="AB746" i="1"/>
  <c r="AB738" i="1" a="1"/>
  <c r="AB738" i="1"/>
  <c r="AB730" i="1" a="1"/>
  <c r="AB730" i="1"/>
  <c r="AB638" i="1" a="1"/>
  <c r="AB638" i="1"/>
  <c r="AB626" i="1" a="1"/>
  <c r="AB626" i="1"/>
  <c r="AB586" i="1" a="1"/>
  <c r="AB586" i="1"/>
  <c r="AB801" i="1" a="1"/>
  <c r="AB801" i="1"/>
  <c r="AB793" i="1" a="1"/>
  <c r="AB793" i="1"/>
  <c r="AB785" i="1" a="1"/>
  <c r="AB785" i="1"/>
  <c r="AB741" i="1" a="1"/>
  <c r="AB741" i="1"/>
  <c r="AB733" i="1" a="1"/>
  <c r="AB733" i="1"/>
  <c r="AB725" i="1" a="1"/>
  <c r="AB725" i="1"/>
  <c r="AB717" i="1" a="1"/>
  <c r="AB717" i="1"/>
  <c r="AB709" i="1" a="1"/>
  <c r="AB709" i="1"/>
  <c r="AB701" i="1" a="1"/>
  <c r="AB701" i="1"/>
  <c r="AB693" i="1" a="1"/>
  <c r="AB693" i="1"/>
  <c r="AB685" i="1" a="1"/>
  <c r="AB685" i="1"/>
  <c r="AB677" i="1" a="1"/>
  <c r="AB677" i="1"/>
  <c r="AB669" i="1" a="1"/>
  <c r="AB669" i="1"/>
  <c r="AB661" i="1" a="1"/>
  <c r="AB661" i="1"/>
  <c r="AB653" i="1" a="1"/>
  <c r="AB653" i="1"/>
  <c r="AB645" i="1" a="1"/>
  <c r="AB645" i="1"/>
  <c r="AB637" i="1" a="1"/>
  <c r="AB637" i="1"/>
  <c r="AB629" i="1" a="1"/>
  <c r="AB629" i="1"/>
  <c r="AB621" i="1" a="1"/>
  <c r="AB621" i="1"/>
  <c r="AB613" i="1" a="1"/>
  <c r="AB613" i="1"/>
  <c r="AB605" i="1" a="1"/>
  <c r="AB605" i="1"/>
  <c r="AB597" i="1" a="1"/>
  <c r="AB597" i="1"/>
  <c r="AB589" i="1" a="1"/>
  <c r="AB589" i="1"/>
  <c r="AB581" i="1" a="1"/>
  <c r="AB581" i="1"/>
  <c r="AB573" i="1" a="1"/>
  <c r="AB573" i="1"/>
  <c r="AB565" i="1" a="1"/>
  <c r="AB565" i="1"/>
  <c r="AB557" i="1" a="1"/>
  <c r="AB557" i="1"/>
  <c r="AB549" i="1" a="1"/>
  <c r="AB549" i="1"/>
  <c r="AB541" i="1" a="1"/>
  <c r="AB541" i="1"/>
  <c r="AB533" i="1" a="1"/>
  <c r="AB533" i="1"/>
  <c r="AB525" i="1" a="1"/>
  <c r="AB525" i="1"/>
  <c r="AB517" i="1" a="1"/>
  <c r="AB517" i="1"/>
  <c r="AB509" i="1" a="1"/>
  <c r="AB509" i="1"/>
  <c r="AB501" i="1" a="1"/>
  <c r="AB501" i="1"/>
  <c r="AB493" i="1" a="1"/>
  <c r="AB493" i="1"/>
  <c r="AB485" i="1" a="1"/>
  <c r="AB485" i="1"/>
  <c r="AB477" i="1" a="1"/>
  <c r="AB477" i="1"/>
  <c r="AB469" i="1" a="1"/>
  <c r="AB469" i="1"/>
  <c r="AB461" i="1" a="1"/>
  <c r="AB461" i="1"/>
  <c r="AB453" i="1" a="1"/>
  <c r="AB453" i="1"/>
  <c r="AB445" i="1" a="1"/>
  <c r="AB445" i="1"/>
  <c r="AB437" i="1" a="1"/>
  <c r="AB437" i="1"/>
  <c r="AB429" i="1" a="1"/>
  <c r="AB429" i="1"/>
  <c r="AB421" i="1" a="1"/>
  <c r="AB421" i="1"/>
  <c r="AB413" i="1" a="1"/>
  <c r="AB413" i="1"/>
  <c r="AB405" i="1" a="1"/>
  <c r="AB405" i="1"/>
  <c r="AB397" i="1" a="1"/>
  <c r="AB397" i="1"/>
  <c r="AB389" i="1" a="1"/>
  <c r="AB389" i="1"/>
  <c r="AB381" i="1" a="1"/>
  <c r="AB381" i="1"/>
  <c r="AB373" i="1" a="1"/>
  <c r="AB373" i="1"/>
  <c r="AB365" i="1" a="1"/>
  <c r="AB365" i="1"/>
  <c r="AB357" i="1" a="1"/>
  <c r="AB357" i="1"/>
  <c r="AB349" i="1" a="1"/>
  <c r="AB349" i="1"/>
  <c r="AB341" i="1" a="1"/>
  <c r="AB341" i="1"/>
  <c r="AB333" i="1" a="1"/>
  <c r="AB333" i="1"/>
  <c r="AB325" i="1" a="1"/>
  <c r="AB325" i="1"/>
  <c r="AB317" i="1" a="1"/>
  <c r="AB317" i="1"/>
  <c r="AB309" i="1" a="1"/>
  <c r="AB309" i="1"/>
  <c r="AB301" i="1" a="1"/>
  <c r="AB301" i="1"/>
  <c r="AB293" i="1" a="1"/>
  <c r="AB293" i="1"/>
  <c r="AB285" i="1" a="1"/>
  <c r="AB285" i="1"/>
  <c r="AB277" i="1" a="1"/>
  <c r="AB277" i="1"/>
  <c r="AB269" i="1" a="1"/>
  <c r="AB269" i="1"/>
  <c r="AB261" i="1" a="1"/>
  <c r="AB261" i="1"/>
  <c r="AB253" i="1" a="1"/>
  <c r="AB253" i="1"/>
  <c r="AB245" i="1" a="1"/>
  <c r="AB245" i="1"/>
  <c r="AB237" i="1" a="1"/>
  <c r="AB237" i="1"/>
  <c r="AB229" i="1" a="1"/>
  <c r="AB229" i="1"/>
  <c r="AB221" i="1" a="1"/>
  <c r="AB221" i="1"/>
  <c r="AB213" i="1" a="1"/>
  <c r="AB213" i="1"/>
  <c r="AB205" i="1" a="1"/>
  <c r="AB205" i="1"/>
  <c r="AB197" i="1" a="1"/>
  <c r="AB197" i="1"/>
  <c r="AB189" i="1" a="1"/>
  <c r="AB189" i="1"/>
  <c r="AB181" i="1" a="1"/>
  <c r="AB181" i="1"/>
  <c r="AB121" i="1" a="1"/>
  <c r="AB121" i="1"/>
  <c r="AB384" i="1" a="1"/>
  <c r="AB384" i="1"/>
  <c r="AB368" i="1" a="1"/>
  <c r="AB368" i="1"/>
  <c r="AB356" i="1" a="1"/>
  <c r="AB356" i="1"/>
  <c r="AB344" i="1" a="1"/>
  <c r="AB344" i="1"/>
  <c r="AB272" i="1" a="1"/>
  <c r="AB272" i="1"/>
  <c r="AB264" i="1" a="1"/>
  <c r="AB264" i="1"/>
  <c r="AB256" i="1" a="1"/>
  <c r="AB256" i="1"/>
  <c r="AB248" i="1" a="1"/>
  <c r="AB248" i="1"/>
  <c r="AB240" i="1" a="1"/>
  <c r="AB240" i="1"/>
  <c r="AB232" i="1" a="1"/>
  <c r="AB232" i="1"/>
  <c r="AB224" i="1" a="1"/>
  <c r="AB224" i="1"/>
  <c r="AB204" i="1" a="1"/>
  <c r="AB204" i="1"/>
  <c r="AB196" i="1" a="1"/>
  <c r="AB196" i="1"/>
  <c r="AB168" i="1" a="1"/>
  <c r="AB168" i="1"/>
  <c r="AB160" i="1" a="1"/>
  <c r="AB160" i="1"/>
  <c r="AB80" i="1" a="1"/>
  <c r="AB80" i="1"/>
  <c r="AB72" i="1" a="1"/>
  <c r="AB72" i="1"/>
  <c r="AB64" i="1" a="1"/>
  <c r="AB64" i="1"/>
  <c r="AB56" i="1" a="1"/>
  <c r="AB56" i="1"/>
  <c r="AB48" i="1" a="1"/>
  <c r="AB48" i="1"/>
  <c r="AB40" i="1" a="1"/>
  <c r="AB40" i="1"/>
  <c r="AB32" i="1" a="1"/>
  <c r="AB32" i="1"/>
  <c r="AB24" i="1" a="1"/>
  <c r="AB24" i="1"/>
  <c r="AB16" i="1" a="1"/>
  <c r="AB16" i="1"/>
  <c r="AB8" i="1" a="1"/>
  <c r="AB8" i="1"/>
  <c r="AB476" i="1" a="1"/>
  <c r="AB476" i="1"/>
  <c r="AB464" i="1" a="1"/>
  <c r="AB464" i="1"/>
  <c r="AB452" i="1" a="1"/>
  <c r="AB452" i="1"/>
  <c r="AB428" i="1" a="1"/>
  <c r="AB428" i="1"/>
  <c r="AB420" i="1" a="1"/>
  <c r="AB420" i="1"/>
  <c r="AB839" i="1" a="1"/>
  <c r="AB839" i="1"/>
  <c r="AB831" i="1" a="1"/>
  <c r="AB831" i="1"/>
  <c r="AB823" i="1" a="1"/>
  <c r="AB823" i="1"/>
  <c r="AB815" i="1" a="1"/>
  <c r="AB815" i="1"/>
  <c r="AB807" i="1" a="1"/>
  <c r="AB807" i="1"/>
  <c r="AB799" i="1" a="1"/>
  <c r="AB799" i="1"/>
  <c r="AB791" i="1" a="1"/>
  <c r="AB791" i="1"/>
  <c r="AB783" i="1" a="1"/>
  <c r="AB783" i="1"/>
  <c r="AB775" i="1" a="1"/>
  <c r="AB775" i="1"/>
  <c r="AB767" i="1" a="1"/>
  <c r="AB767" i="1"/>
  <c r="AB759" i="1" a="1"/>
  <c r="AB759" i="1"/>
  <c r="AB751" i="1" a="1"/>
  <c r="AB751" i="1"/>
  <c r="AB743" i="1" a="1"/>
  <c r="AB743" i="1"/>
  <c r="AB735" i="1" a="1"/>
  <c r="AB735" i="1"/>
  <c r="AB727" i="1" a="1"/>
  <c r="AB727" i="1"/>
  <c r="AB719" i="1" a="1"/>
  <c r="AB719" i="1"/>
  <c r="AB711" i="1" a="1"/>
  <c r="AB711" i="1"/>
  <c r="AB703" i="1" a="1"/>
  <c r="AB703" i="1"/>
  <c r="AB695" i="1" a="1"/>
  <c r="AB695" i="1"/>
  <c r="AB687" i="1" a="1"/>
  <c r="AB687" i="1"/>
  <c r="AB679" i="1" a="1"/>
  <c r="AB679" i="1"/>
  <c r="AB671" i="1" a="1"/>
  <c r="AB671" i="1"/>
  <c r="AB663" i="1" a="1"/>
  <c r="AB663" i="1"/>
  <c r="AB655" i="1" a="1"/>
  <c r="AB655" i="1"/>
  <c r="AB647" i="1" a="1"/>
  <c r="AB647" i="1"/>
  <c r="AB639" i="1" a="1"/>
  <c r="AB639" i="1"/>
  <c r="AB631" i="1" a="1"/>
  <c r="AB631" i="1"/>
  <c r="AB623" i="1" a="1"/>
  <c r="AB623" i="1"/>
  <c r="AB615" i="1" a="1"/>
  <c r="AB615" i="1"/>
  <c r="AB718" i="1" a="1"/>
  <c r="AB718" i="1"/>
  <c r="AB660" i="1" a="1"/>
  <c r="AB660" i="1"/>
  <c r="AB652" i="1" a="1"/>
  <c r="AB652" i="1"/>
  <c r="AB636" i="1" a="1"/>
  <c r="AB636" i="1"/>
  <c r="AB604" i="1" a="1"/>
  <c r="AB604" i="1"/>
  <c r="AB572" i="1" a="1"/>
  <c r="AB572" i="1"/>
  <c r="AB860" i="1" a="1"/>
  <c r="AB860" i="1"/>
  <c r="AB852" i="1" a="1"/>
  <c r="AB852" i="1"/>
  <c r="AB840" i="1" a="1"/>
  <c r="AB840" i="1"/>
  <c r="AB824" i="1" a="1"/>
  <c r="AB824" i="1"/>
  <c r="AB648" i="1" a="1"/>
  <c r="AB648" i="1"/>
  <c r="AB588" i="1" a="1"/>
  <c r="AB588" i="1"/>
  <c r="AB580" i="1" a="1"/>
  <c r="AB580" i="1"/>
  <c r="AB544" i="1" a="1"/>
  <c r="AB544" i="1"/>
  <c r="AB532" i="1" a="1"/>
  <c r="AB532" i="1"/>
  <c r="AB516" i="1" a="1"/>
  <c r="AB516" i="1"/>
  <c r="AB500" i="1" a="1"/>
  <c r="AB500" i="1"/>
  <c r="AB836" i="1" a="1"/>
  <c r="AB836" i="1"/>
  <c r="AB820" i="1" a="1"/>
  <c r="AB820" i="1"/>
  <c r="AB812" i="1" a="1"/>
  <c r="AB812" i="1"/>
  <c r="AB800" i="1" a="1"/>
  <c r="AB800" i="1"/>
  <c r="AB788" i="1" a="1"/>
  <c r="AB788" i="1"/>
  <c r="AB668" i="1" a="1"/>
  <c r="AB668" i="1"/>
  <c r="AB624" i="1" a="1"/>
  <c r="AB624" i="1"/>
  <c r="AB850" i="1" a="1"/>
  <c r="AB850" i="1"/>
  <c r="AB842" i="1" a="1"/>
  <c r="AB842" i="1"/>
  <c r="AB834" i="1" a="1"/>
  <c r="AB834" i="1"/>
  <c r="AB790" i="1" a="1"/>
  <c r="AB790" i="1"/>
  <c r="AB782" i="1" a="1"/>
  <c r="AB782" i="1"/>
  <c r="AB774" i="1" a="1"/>
  <c r="AB774" i="1"/>
  <c r="AB726" i="1" a="1"/>
  <c r="AB726" i="1"/>
  <c r="AB714" i="1" a="1"/>
  <c r="AB714" i="1"/>
  <c r="AB670" i="1" a="1"/>
  <c r="AB670" i="1"/>
  <c r="AB658" i="1" a="1"/>
  <c r="AB658" i="1"/>
  <c r="AB602" i="1" a="1"/>
  <c r="AB602" i="1"/>
  <c r="AB865" i="1" a="1"/>
  <c r="AB865" i="1"/>
  <c r="AB857" i="1" a="1"/>
  <c r="AB857" i="1"/>
  <c r="AB849" i="1" a="1"/>
  <c r="AB849" i="1"/>
  <c r="AB841" i="1" a="1"/>
  <c r="AB841" i="1"/>
  <c r="AB833" i="1" a="1"/>
  <c r="AB833" i="1"/>
  <c r="AB825" i="1" a="1"/>
  <c r="AB825" i="1"/>
  <c r="AB817" i="1" a="1"/>
  <c r="AB817" i="1"/>
  <c r="AB809" i="1" a="1"/>
  <c r="AB809" i="1"/>
  <c r="AB773" i="1" a="1"/>
  <c r="AB773" i="1"/>
  <c r="AB765" i="1" a="1"/>
  <c r="AB765" i="1"/>
  <c r="AB757" i="1" a="1"/>
  <c r="AB757" i="1"/>
  <c r="AB749" i="1" a="1"/>
  <c r="AB749" i="1"/>
  <c r="AB177" i="1" a="1"/>
  <c r="AB177" i="1"/>
  <c r="AB169" i="1" a="1"/>
  <c r="AB169" i="1"/>
  <c r="AB161" i="1" a="1"/>
  <c r="AB161" i="1"/>
  <c r="AB153" i="1" a="1"/>
  <c r="AB153" i="1"/>
  <c r="AB145" i="1" a="1"/>
  <c r="AB145" i="1"/>
  <c r="AB137" i="1" a="1"/>
  <c r="AB137" i="1"/>
  <c r="AB129" i="1" a="1"/>
  <c r="AB129" i="1"/>
  <c r="AB117" i="1" a="1"/>
  <c r="AB117" i="1"/>
  <c r="AB109" i="1" a="1"/>
  <c r="AB109" i="1"/>
  <c r="AB101" i="1" a="1"/>
  <c r="AB101" i="1"/>
  <c r="AB93" i="1" a="1"/>
  <c r="AB93" i="1"/>
  <c r="AB85" i="1" a="1"/>
  <c r="AB85" i="1"/>
  <c r="AB77" i="1" a="1"/>
  <c r="AB77" i="1"/>
  <c r="AB69" i="1" a="1"/>
  <c r="AB69" i="1"/>
  <c r="AB61" i="1" a="1"/>
  <c r="AB61" i="1"/>
  <c r="AB53" i="1" a="1"/>
  <c r="AB53" i="1"/>
  <c r="AB45" i="1" a="1"/>
  <c r="AB45" i="1"/>
  <c r="AB37" i="1" a="1"/>
  <c r="AB37" i="1"/>
  <c r="AB29" i="1" a="1"/>
  <c r="AB29" i="1"/>
  <c r="AB21" i="1" a="1"/>
  <c r="AB21" i="1"/>
  <c r="AB13" i="1" a="1"/>
  <c r="AB13" i="1"/>
  <c r="AB5" i="1" a="1"/>
  <c r="AB5" i="1"/>
  <c r="AB392" i="1" a="1"/>
  <c r="AB392" i="1"/>
  <c r="AB380" i="1" a="1"/>
  <c r="AB380" i="1"/>
  <c r="AB364" i="1" a="1"/>
  <c r="AB364" i="1"/>
  <c r="AB352" i="1" a="1"/>
  <c r="AB352" i="1"/>
  <c r="AB332" i="1" a="1"/>
  <c r="AB332" i="1"/>
  <c r="AB324" i="1" a="1"/>
  <c r="AB324" i="1"/>
  <c r="AB316" i="1" a="1"/>
  <c r="AB316" i="1"/>
  <c r="AB308" i="1" a="1"/>
  <c r="AB308" i="1"/>
  <c r="AB300" i="1" a="1"/>
  <c r="AB300" i="1"/>
  <c r="AB292" i="1" a="1"/>
  <c r="AB292" i="1"/>
  <c r="AB280" i="1" a="1"/>
  <c r="AB280" i="1"/>
  <c r="AB220" i="1" a="1"/>
  <c r="AB220" i="1"/>
  <c r="AB212" i="1" a="1"/>
  <c r="AB212" i="1"/>
  <c r="AB192" i="1" a="1"/>
  <c r="AB192" i="1"/>
  <c r="AB184" i="1" a="1"/>
  <c r="AB184" i="1"/>
  <c r="AB176" i="1" a="1"/>
  <c r="AB176" i="1"/>
  <c r="AB156" i="1" a="1"/>
  <c r="AB156" i="1"/>
  <c r="AB148" i="1" a="1"/>
  <c r="AB148" i="1"/>
  <c r="AB136" i="1" a="1"/>
  <c r="AB136" i="1"/>
  <c r="AB128" i="1" a="1"/>
  <c r="AB128" i="1"/>
  <c r="AB120" i="1" a="1"/>
  <c r="AB120" i="1"/>
  <c r="AB112" i="1" a="1"/>
  <c r="AB112" i="1"/>
  <c r="AB104" i="1" a="1"/>
  <c r="AB104" i="1"/>
  <c r="AB96" i="1" a="1"/>
  <c r="AB96" i="1"/>
  <c r="AB88" i="1" a="1"/>
  <c r="AB88" i="1"/>
  <c r="AB460" i="1" a="1"/>
  <c r="AB460" i="1"/>
  <c r="AB448" i="1" a="1"/>
  <c r="AB448" i="1"/>
  <c r="AB436" i="1" a="1"/>
  <c r="AB436" i="1"/>
  <c r="AB416" i="1" a="1"/>
  <c r="AB416" i="1"/>
  <c r="AB404" i="1" a="1"/>
  <c r="AB404" i="1"/>
  <c r="AB863" i="1" a="1"/>
  <c r="AB863" i="1"/>
  <c r="AB855" i="1" a="1"/>
  <c r="AB855" i="1"/>
  <c r="AB847" i="1" a="1"/>
  <c r="AB847" i="1"/>
  <c r="AB443" i="1" a="1"/>
  <c r="AB443" i="1"/>
  <c r="AB435" i="1" a="1"/>
  <c r="AB435" i="1"/>
  <c r="AB427" i="1" a="1"/>
  <c r="AB427" i="1"/>
  <c r="AB419" i="1" a="1"/>
  <c r="AB419" i="1"/>
  <c r="AB411" i="1" a="1"/>
  <c r="AB411" i="1"/>
  <c r="AB403" i="1" a="1"/>
  <c r="AB403" i="1"/>
  <c r="AB395" i="1" a="1"/>
  <c r="AB395" i="1"/>
  <c r="AB387" i="1" a="1"/>
  <c r="AB387" i="1"/>
  <c r="AB127" i="1" a="1"/>
  <c r="AB127" i="1"/>
  <c r="AB119" i="1" a="1"/>
  <c r="AB119" i="1"/>
  <c r="AB111" i="1" a="1"/>
  <c r="AB111" i="1"/>
  <c r="AB103" i="1" a="1"/>
  <c r="AB103" i="1"/>
  <c r="AB95" i="1" a="1"/>
  <c r="AB95" i="1"/>
  <c r="AB87" i="1" a="1"/>
  <c r="AB87" i="1"/>
  <c r="AB79" i="1" a="1"/>
  <c r="AB79" i="1"/>
  <c r="AB71" i="1" a="1"/>
  <c r="AB71" i="1"/>
  <c r="AB63" i="1" a="1"/>
  <c r="AB63" i="1"/>
  <c r="AB55" i="1" a="1"/>
  <c r="AB55" i="1"/>
  <c r="AB47" i="1" a="1"/>
  <c r="AB47" i="1"/>
  <c r="AB39" i="1" a="1"/>
  <c r="AB39" i="1"/>
  <c r="AB31" i="1" a="1"/>
  <c r="AB31" i="1"/>
  <c r="AB23" i="1" a="1"/>
  <c r="AB23" i="1"/>
  <c r="AB15" i="1" a="1"/>
  <c r="AB15" i="1"/>
  <c r="AB7" i="1" a="1"/>
  <c r="AB7" i="1"/>
  <c r="AB710" i="1" a="1"/>
  <c r="AB710" i="1"/>
  <c r="AB702" i="1" a="1"/>
  <c r="AB702" i="1"/>
  <c r="AB694" i="1" a="1"/>
  <c r="AB694" i="1"/>
  <c r="AB682" i="1" a="1"/>
  <c r="AB682" i="1"/>
  <c r="AB622" i="1" a="1"/>
  <c r="AB622" i="1"/>
  <c r="AB570" i="1" a="1"/>
  <c r="AB570" i="1"/>
  <c r="AB462" i="1" a="1"/>
  <c r="AB462" i="1"/>
  <c r="AB434" i="1" a="1"/>
  <c r="AB434" i="1"/>
  <c r="AB804" i="1" a="1"/>
  <c r="AB804" i="1"/>
  <c r="AB784" i="1" a="1"/>
  <c r="AB784" i="1"/>
  <c r="AB768" i="1" a="1"/>
  <c r="AB768" i="1"/>
  <c r="AB752" i="1" a="1"/>
  <c r="AB752" i="1"/>
  <c r="AB732" i="1" a="1"/>
  <c r="AB732" i="1"/>
  <c r="AB708" i="1" a="1"/>
  <c r="AB708" i="1"/>
  <c r="AB688" i="1" a="1"/>
  <c r="AB688" i="1"/>
  <c r="AB616" i="1" a="1"/>
  <c r="AB616" i="1"/>
  <c r="AB592" i="1" a="1"/>
  <c r="AB592" i="1"/>
  <c r="AB488" i="1" a="1"/>
  <c r="AB488" i="1"/>
  <c r="AB780" i="1" a="1"/>
  <c r="AB780" i="1"/>
  <c r="AB764" i="1" a="1"/>
  <c r="AB764" i="1"/>
  <c r="AB740" i="1" a="1"/>
  <c r="AB740" i="1"/>
  <c r="AB716" i="1" a="1"/>
  <c r="AB716" i="1"/>
  <c r="AB696" i="1" a="1"/>
  <c r="AB696" i="1"/>
  <c r="AB684" i="1" a="1"/>
  <c r="AB684" i="1"/>
  <c r="AB676" i="1" a="1"/>
  <c r="AB676" i="1"/>
  <c r="AB632" i="1" a="1"/>
  <c r="AB632" i="1"/>
  <c r="AB568" i="1" a="1"/>
  <c r="AB568" i="1"/>
  <c r="AB560" i="1" a="1"/>
  <c r="AB560" i="1"/>
  <c r="AB552" i="1" a="1"/>
  <c r="AB552" i="1"/>
  <c r="AB528" i="1" a="1"/>
  <c r="AB528" i="1"/>
  <c r="AB512" i="1" a="1"/>
  <c r="AB512" i="1"/>
  <c r="AB484" i="1" a="1"/>
  <c r="AB484" i="1"/>
  <c r="AB748" i="1" a="1"/>
  <c r="AB748" i="1"/>
  <c r="AB728" i="1" a="1"/>
  <c r="AB728" i="1"/>
  <c r="AB644" i="1" a="1"/>
  <c r="AB644" i="1"/>
  <c r="AB866" i="1" a="1"/>
  <c r="AB866" i="1"/>
  <c r="AB858" i="1" a="1"/>
  <c r="AB858" i="1"/>
  <c r="AB822" i="1" a="1"/>
  <c r="AB822" i="1"/>
  <c r="AB814" i="1" a="1"/>
  <c r="AB814" i="1"/>
  <c r="AB806" i="1" a="1"/>
  <c r="AB806" i="1"/>
  <c r="AB798" i="1" a="1"/>
  <c r="AB798" i="1"/>
  <c r="AB770" i="1" a="1"/>
  <c r="AB770" i="1"/>
  <c r="AB762" i="1" a="1"/>
  <c r="AB762" i="1"/>
  <c r="AB754" i="1" a="1"/>
  <c r="AB754" i="1"/>
  <c r="AB742" i="1" a="1"/>
  <c r="AB742" i="1"/>
  <c r="AB734" i="1" a="1"/>
  <c r="AB734" i="1"/>
  <c r="AB686" i="1" a="1"/>
  <c r="AB686" i="1"/>
  <c r="AB634" i="1" a="1"/>
  <c r="AB634" i="1"/>
  <c r="AB618" i="1" a="1"/>
  <c r="AB618" i="1"/>
  <c r="AB582" i="1" a="1"/>
  <c r="AB582" i="1"/>
  <c r="AB805" i="1" a="1"/>
  <c r="AB805" i="1"/>
  <c r="AB797" i="1" a="1"/>
  <c r="AB797" i="1"/>
  <c r="AB789" i="1" a="1"/>
  <c r="AB789" i="1"/>
  <c r="AB781" i="1" a="1"/>
  <c r="AB781" i="1"/>
  <c r="AB745" i="1" a="1"/>
  <c r="AB745" i="1"/>
  <c r="AB737" i="1" a="1"/>
  <c r="AB737" i="1"/>
  <c r="AB729" i="1" a="1"/>
  <c r="AB729" i="1"/>
  <c r="AB721" i="1" a="1"/>
  <c r="AB721" i="1"/>
  <c r="AB713" i="1" a="1"/>
  <c r="AB713" i="1"/>
  <c r="AB705" i="1" a="1"/>
  <c r="AB705" i="1"/>
  <c r="AB697" i="1" a="1"/>
  <c r="AB697" i="1"/>
  <c r="AB689" i="1" a="1"/>
  <c r="AB689" i="1"/>
  <c r="AB681" i="1" a="1"/>
  <c r="AB681" i="1"/>
  <c r="AB673" i="1" a="1"/>
  <c r="AB673" i="1"/>
  <c r="AB665" i="1" a="1"/>
  <c r="AB665" i="1"/>
  <c r="AB657" i="1" a="1"/>
  <c r="AB657" i="1"/>
  <c r="AB649" i="1" a="1"/>
  <c r="AB649" i="1"/>
  <c r="AB641" i="1" a="1"/>
  <c r="AB641" i="1"/>
  <c r="AB633" i="1" a="1"/>
  <c r="AB633" i="1"/>
  <c r="AB625" i="1" a="1"/>
  <c r="AB625" i="1"/>
  <c r="AB617" i="1" a="1"/>
  <c r="AB617" i="1"/>
  <c r="AB609" i="1" a="1"/>
  <c r="AB609" i="1"/>
  <c r="AB601" i="1" a="1"/>
  <c r="AB601" i="1"/>
  <c r="AB593" i="1" a="1"/>
  <c r="AB593" i="1"/>
  <c r="AB585" i="1" a="1"/>
  <c r="AB585" i="1"/>
  <c r="AB577" i="1" a="1"/>
  <c r="AB577" i="1"/>
  <c r="AB569" i="1" a="1"/>
  <c r="AB569" i="1"/>
  <c r="AB561" i="1" a="1"/>
  <c r="AB561" i="1"/>
  <c r="AB553" i="1" a="1"/>
  <c r="AB553" i="1"/>
  <c r="AB545" i="1" a="1"/>
  <c r="AB545" i="1"/>
  <c r="AB537" i="1" a="1"/>
  <c r="AB537" i="1"/>
  <c r="AB529" i="1" a="1"/>
  <c r="AB529" i="1"/>
  <c r="AB521" i="1" a="1"/>
  <c r="AB521" i="1"/>
  <c r="AB513" i="1" a="1"/>
  <c r="AB513" i="1"/>
  <c r="AB505" i="1" a="1"/>
  <c r="AB505" i="1"/>
  <c r="AB497" i="1" a="1"/>
  <c r="AB497" i="1"/>
  <c r="AB489" i="1" a="1"/>
  <c r="AB489" i="1"/>
  <c r="AB481" i="1" a="1"/>
  <c r="AB481" i="1"/>
  <c r="AB473" i="1" a="1"/>
  <c r="AB473" i="1"/>
  <c r="AB465" i="1" a="1"/>
  <c r="AB465" i="1"/>
  <c r="AB457" i="1" a="1"/>
  <c r="AB457" i="1"/>
  <c r="AB449" i="1" a="1"/>
  <c r="AB449" i="1"/>
  <c r="AB441" i="1" a="1"/>
  <c r="AB441" i="1"/>
  <c r="AB433" i="1" a="1"/>
  <c r="AB433" i="1"/>
  <c r="AB425" i="1" a="1"/>
  <c r="AB425" i="1"/>
  <c r="AB417" i="1" a="1"/>
  <c r="AB417" i="1"/>
  <c r="AB409" i="1" a="1"/>
  <c r="AB409" i="1"/>
  <c r="AB401" i="1" a="1"/>
  <c r="AB401" i="1"/>
  <c r="AB393" i="1" a="1"/>
  <c r="AB393" i="1"/>
  <c r="AB385" i="1" a="1"/>
  <c r="AB385" i="1"/>
  <c r="AB377" i="1" a="1"/>
  <c r="AB377" i="1"/>
  <c r="AB369" i="1" a="1"/>
  <c r="AB369" i="1"/>
  <c r="AB361" i="1" a="1"/>
  <c r="AB361" i="1"/>
  <c r="AB353" i="1" a="1"/>
  <c r="AB353" i="1"/>
  <c r="AB345" i="1" a="1"/>
  <c r="AB345" i="1"/>
  <c r="AB337" i="1" a="1"/>
  <c r="AB337" i="1"/>
  <c r="AB329" i="1" a="1"/>
  <c r="AB329" i="1"/>
  <c r="AB321" i="1" a="1"/>
  <c r="AB321" i="1"/>
  <c r="AB313" i="1" a="1"/>
  <c r="AB313" i="1"/>
  <c r="AB305" i="1" a="1"/>
  <c r="AB305" i="1"/>
  <c r="AB297" i="1" a="1"/>
  <c r="AB297" i="1"/>
  <c r="AB289" i="1" a="1"/>
  <c r="AB289" i="1"/>
  <c r="AB281" i="1" a="1"/>
  <c r="AB281" i="1"/>
  <c r="AB273" i="1" a="1"/>
  <c r="AB273" i="1"/>
  <c r="AB265" i="1" a="1"/>
  <c r="AB265" i="1"/>
  <c r="AB257" i="1" a="1"/>
  <c r="AB257" i="1"/>
  <c r="AB249" i="1" a="1"/>
  <c r="AB249" i="1"/>
  <c r="AB241" i="1" a="1"/>
  <c r="AB241" i="1"/>
  <c r="AB233" i="1" a="1"/>
  <c r="AB233" i="1"/>
  <c r="AB225" i="1" a="1"/>
  <c r="AB225" i="1"/>
  <c r="AB217" i="1" a="1"/>
  <c r="AB217" i="1"/>
  <c r="AB209" i="1" a="1"/>
  <c r="AB209" i="1"/>
  <c r="AB201" i="1" a="1"/>
  <c r="AB201" i="1"/>
  <c r="AB193" i="1" a="1"/>
  <c r="AB193" i="1"/>
  <c r="AB185" i="1" a="1"/>
  <c r="AB185" i="1"/>
  <c r="AB125" i="1" a="1"/>
  <c r="AB125" i="1"/>
  <c r="AB400" i="1" a="1"/>
  <c r="AB400" i="1"/>
  <c r="AB376" i="1" a="1"/>
  <c r="AB376" i="1"/>
  <c r="AB360" i="1" a="1"/>
  <c r="AB360" i="1"/>
  <c r="AB348" i="1" a="1"/>
  <c r="AB348" i="1"/>
  <c r="AB340" i="1" a="1"/>
  <c r="AB340" i="1"/>
  <c r="AB288" i="1" a="1"/>
  <c r="AB288" i="1"/>
  <c r="AB268" i="1" a="1"/>
  <c r="AB268" i="1"/>
  <c r="AB260" i="1" a="1"/>
  <c r="AB260" i="1"/>
  <c r="AB252" i="1" a="1"/>
  <c r="AB252" i="1"/>
  <c r="AB244" i="1" a="1"/>
  <c r="AB244" i="1"/>
  <c r="AB236" i="1" a="1"/>
  <c r="AB236" i="1"/>
  <c r="AB228" i="1" a="1"/>
  <c r="AB228" i="1"/>
  <c r="AB200" i="1" a="1"/>
  <c r="AB200" i="1"/>
  <c r="AB172" i="1" a="1"/>
  <c r="AB172" i="1"/>
  <c r="AB164" i="1" a="1"/>
  <c r="AB164" i="1"/>
  <c r="AB144" i="1" a="1"/>
  <c r="AB144" i="1"/>
  <c r="AB84" i="1" a="1"/>
  <c r="AB84" i="1"/>
  <c r="AB76" i="1" a="1"/>
  <c r="AB76" i="1"/>
  <c r="AB68" i="1" a="1"/>
  <c r="AB68" i="1"/>
  <c r="AB60" i="1" a="1"/>
  <c r="AB60" i="1"/>
  <c r="AB52" i="1" a="1"/>
  <c r="AB52" i="1"/>
  <c r="AB44" i="1" a="1"/>
  <c r="AB44" i="1"/>
  <c r="AB36" i="1" a="1"/>
  <c r="AB36" i="1"/>
  <c r="AB28" i="1" a="1"/>
  <c r="AB28" i="1"/>
  <c r="AB20" i="1" a="1"/>
  <c r="AB20" i="1"/>
  <c r="AB12" i="1" a="1"/>
  <c r="AB12" i="1"/>
  <c r="AB4" i="1" a="1"/>
  <c r="AB4" i="1"/>
  <c r="AB472" i="1" a="1"/>
  <c r="AB472" i="1"/>
  <c r="AB444" i="1" a="1"/>
  <c r="AB444" i="1"/>
  <c r="AB424" i="1" a="1"/>
  <c r="AB424" i="1"/>
  <c r="AB412" i="1" a="1"/>
  <c r="AB412" i="1"/>
  <c r="AB835" i="1" a="1"/>
  <c r="AB835" i="1"/>
  <c r="AB827" i="1" a="1"/>
  <c r="AB827" i="1"/>
  <c r="AB819" i="1" a="1"/>
  <c r="AB819" i="1"/>
  <c r="AB811" i="1" a="1"/>
  <c r="AB811" i="1"/>
  <c r="AB803" i="1" a="1"/>
  <c r="AB803" i="1"/>
  <c r="AB795" i="1" a="1"/>
  <c r="AB795" i="1"/>
  <c r="AB787" i="1" a="1"/>
  <c r="AB787" i="1"/>
  <c r="AB779" i="1" a="1"/>
  <c r="AB779" i="1"/>
  <c r="AB771" i="1" a="1"/>
  <c r="AB771" i="1"/>
  <c r="AB763" i="1" a="1"/>
  <c r="AB763" i="1"/>
  <c r="AB755" i="1" a="1"/>
  <c r="AB755" i="1"/>
  <c r="AB747" i="1" a="1"/>
  <c r="AB747" i="1"/>
  <c r="AB739" i="1" a="1"/>
  <c r="AB739" i="1"/>
  <c r="AB731" i="1" a="1"/>
  <c r="AB731" i="1"/>
  <c r="AB723" i="1" a="1"/>
  <c r="AB723" i="1"/>
  <c r="AB715" i="1" a="1"/>
  <c r="AB715" i="1"/>
  <c r="AB707" i="1" a="1"/>
  <c r="AB707" i="1"/>
  <c r="AB699" i="1" a="1"/>
  <c r="AB699" i="1"/>
  <c r="AB691" i="1" a="1"/>
  <c r="AB691" i="1"/>
  <c r="AB683" i="1" a="1"/>
  <c r="AB683" i="1"/>
  <c r="AB675" i="1" a="1"/>
  <c r="AB675" i="1"/>
  <c r="AB664" i="1" a="1"/>
  <c r="AB664" i="1"/>
  <c r="AB656" i="1" a="1"/>
  <c r="AB656" i="1"/>
  <c r="AB640" i="1" a="1"/>
  <c r="AB640" i="1"/>
  <c r="AB608" i="1" a="1"/>
  <c r="AB608" i="1"/>
  <c r="AB576" i="1" a="1"/>
  <c r="AB576" i="1"/>
  <c r="AB864" i="1" a="1"/>
  <c r="AB864" i="1"/>
  <c r="AB856" i="1" a="1"/>
  <c r="AB856" i="1"/>
  <c r="AB848" i="1" a="1"/>
  <c r="AB848" i="1"/>
  <c r="AB832" i="1" a="1"/>
  <c r="AB832" i="1"/>
  <c r="AB612" i="1" a="1"/>
  <c r="AB612" i="1"/>
  <c r="AB584" i="1" a="1"/>
  <c r="AB584" i="1"/>
  <c r="AB548" i="1" a="1"/>
  <c r="AB548" i="1"/>
  <c r="AB540" i="1" a="1"/>
  <c r="AB540" i="1"/>
  <c r="AB524" i="1" a="1"/>
  <c r="AB524" i="1"/>
  <c r="AB508" i="1" a="1"/>
  <c r="AB508" i="1"/>
  <c r="AB496" i="1" a="1"/>
  <c r="AB496" i="1"/>
  <c r="AB844" i="1" a="1"/>
  <c r="AB844" i="1"/>
  <c r="AB828" i="1" a="1"/>
  <c r="AB828" i="1"/>
  <c r="AB816" i="1" a="1"/>
  <c r="AB816" i="1"/>
  <c r="AB808" i="1" a="1"/>
  <c r="AB808" i="1"/>
  <c r="AB796" i="1" a="1"/>
  <c r="AB796" i="1"/>
  <c r="AB628" i="1" a="1"/>
  <c r="AB628" i="1"/>
  <c r="AB620" i="1" a="1"/>
  <c r="AB620" i="1"/>
  <c r="AB846" i="1" a="1"/>
  <c r="AB846" i="1"/>
  <c r="AB838" i="1" a="1"/>
  <c r="AB838" i="1"/>
  <c r="AB830" i="1" a="1"/>
  <c r="AB830" i="1"/>
  <c r="AB794" i="1" a="1"/>
  <c r="AB794" i="1"/>
  <c r="AB786" i="1" a="1"/>
  <c r="AB786" i="1"/>
  <c r="AB778" i="1" a="1"/>
  <c r="AB778" i="1"/>
  <c r="AB750" i="1" a="1"/>
  <c r="AB750" i="1"/>
  <c r="AB722" i="1" a="1"/>
  <c r="AB722" i="1"/>
  <c r="AB674" i="1" a="1"/>
  <c r="AB674" i="1"/>
  <c r="AB666" i="1" a="1"/>
  <c r="AB666" i="1"/>
  <c r="AB650" i="1" a="1"/>
  <c r="AB650" i="1"/>
  <c r="AB610" i="1" a="1"/>
  <c r="AB610" i="1"/>
  <c r="AB594" i="1" a="1"/>
  <c r="AB594" i="1"/>
  <c r="AB853" i="1" a="1"/>
  <c r="AB853" i="1"/>
  <c r="AB821" i="1" a="1"/>
  <c r="AB821" i="1"/>
  <c r="AB753" i="1" a="1"/>
  <c r="AB753" i="1"/>
  <c r="AB173" i="1" a="1"/>
  <c r="AB173" i="1"/>
  <c r="AB141" i="1" a="1"/>
  <c r="AB141" i="1"/>
  <c r="AB89" i="1" a="1"/>
  <c r="AB89" i="1"/>
  <c r="AB57" i="1" a="1"/>
  <c r="AB57" i="1"/>
  <c r="AB25" i="1" a="1"/>
  <c r="AB25" i="1"/>
  <c r="AB396" i="1" a="1"/>
  <c r="AB396" i="1"/>
  <c r="AB372" i="1" a="1"/>
  <c r="AB372" i="1"/>
  <c r="AB336" i="1" a="1"/>
  <c r="AB336" i="1"/>
  <c r="AB304" i="1" a="1"/>
  <c r="AB304" i="1"/>
  <c r="AB276" i="1" a="1"/>
  <c r="AB276" i="1"/>
  <c r="AB180" i="1" a="1"/>
  <c r="AB180" i="1"/>
  <c r="AB140" i="1" a="1"/>
  <c r="AB140" i="1"/>
  <c r="AB108" i="1" a="1"/>
  <c r="AB108" i="1"/>
  <c r="AB480" i="1" a="1"/>
  <c r="AB480" i="1"/>
  <c r="AB456" i="1" a="1"/>
  <c r="AB456" i="1"/>
  <c r="AB432" i="1" a="1"/>
  <c r="AB432" i="1"/>
  <c r="AB851" i="1" a="1"/>
  <c r="AB851" i="1"/>
  <c r="AB643" i="1" a="1"/>
  <c r="AB643" i="1"/>
  <c r="AB611" i="1" a="1"/>
  <c r="AB611" i="1"/>
  <c r="AB603" i="1" a="1"/>
  <c r="AB603" i="1"/>
  <c r="AB595" i="1" a="1"/>
  <c r="AB595" i="1"/>
  <c r="AB587" i="1" a="1"/>
  <c r="AB587" i="1"/>
  <c r="AB579" i="1" a="1"/>
  <c r="AB579" i="1"/>
  <c r="AB571" i="1" a="1"/>
  <c r="AB571" i="1"/>
  <c r="AB563" i="1" a="1"/>
  <c r="AB563" i="1"/>
  <c r="AB555" i="1" a="1"/>
  <c r="AB555" i="1"/>
  <c r="AB547" i="1" a="1"/>
  <c r="AB547" i="1"/>
  <c r="AB539" i="1" a="1"/>
  <c r="AB539" i="1"/>
  <c r="AB531" i="1" a="1"/>
  <c r="AB531" i="1"/>
  <c r="AB523" i="1" a="1"/>
  <c r="AB523" i="1"/>
  <c r="AB515" i="1" a="1"/>
  <c r="AB515" i="1"/>
  <c r="AB507" i="1" a="1"/>
  <c r="AB507" i="1"/>
  <c r="AB499" i="1" a="1"/>
  <c r="AB499" i="1"/>
  <c r="AB491" i="1" a="1"/>
  <c r="AB491" i="1"/>
  <c r="AB483" i="1" a="1"/>
  <c r="AB483" i="1"/>
  <c r="AB475" i="1" a="1"/>
  <c r="AB475" i="1"/>
  <c r="AB467" i="1" a="1"/>
  <c r="AB467" i="1"/>
  <c r="AB459" i="1" a="1"/>
  <c r="AB459" i="1"/>
  <c r="AB451" i="1" a="1"/>
  <c r="AB451" i="1"/>
  <c r="AB439" i="1" a="1"/>
  <c r="AB439" i="1"/>
  <c r="AB407" i="1" a="1"/>
  <c r="AB407" i="1"/>
  <c r="AB383" i="1" a="1"/>
  <c r="AB383" i="1"/>
  <c r="AB375" i="1" a="1"/>
  <c r="AB375" i="1"/>
  <c r="AB367" i="1" a="1"/>
  <c r="AB367" i="1"/>
  <c r="AB359" i="1" a="1"/>
  <c r="AB359" i="1"/>
  <c r="AB351" i="1" a="1"/>
  <c r="AB351" i="1"/>
  <c r="AB343" i="1" a="1"/>
  <c r="AB343" i="1"/>
  <c r="AB335" i="1" a="1"/>
  <c r="AB335" i="1"/>
  <c r="AB327" i="1" a="1"/>
  <c r="AB327" i="1"/>
  <c r="AB319" i="1" a="1"/>
  <c r="AB319" i="1"/>
  <c r="AB311" i="1" a="1"/>
  <c r="AB311" i="1"/>
  <c r="AB303" i="1" a="1"/>
  <c r="AB303" i="1"/>
  <c r="AB295" i="1" a="1"/>
  <c r="AB295" i="1"/>
  <c r="AB287" i="1" a="1"/>
  <c r="AB287" i="1"/>
  <c r="AB279" i="1" a="1"/>
  <c r="AB279" i="1"/>
  <c r="AB271" i="1" a="1"/>
  <c r="AB271" i="1"/>
  <c r="AB263" i="1" a="1"/>
  <c r="AB263" i="1"/>
  <c r="AB255" i="1" a="1"/>
  <c r="AB255" i="1"/>
  <c r="AB247" i="1" a="1"/>
  <c r="AB247" i="1"/>
  <c r="AB239" i="1" a="1"/>
  <c r="AB239" i="1"/>
  <c r="AB231" i="1" a="1"/>
  <c r="AB231" i="1"/>
  <c r="AB223" i="1" a="1"/>
  <c r="AB223" i="1"/>
  <c r="AB215" i="1" a="1"/>
  <c r="AB215" i="1"/>
  <c r="AB207" i="1" a="1"/>
  <c r="AB207" i="1"/>
  <c r="AB199" i="1" a="1"/>
  <c r="AB199" i="1"/>
  <c r="AB191" i="1" a="1"/>
  <c r="AB191" i="1"/>
  <c r="AB183" i="1" a="1"/>
  <c r="AB183" i="1"/>
  <c r="AB175" i="1" a="1"/>
  <c r="AB175" i="1"/>
  <c r="AB167" i="1" a="1"/>
  <c r="AB167" i="1"/>
  <c r="AB159" i="1" a="1"/>
  <c r="AB159" i="1"/>
  <c r="AB151" i="1" a="1"/>
  <c r="AB151" i="1"/>
  <c r="AB143" i="1" a="1"/>
  <c r="AB143" i="1"/>
  <c r="AB135" i="1" a="1"/>
  <c r="AB135" i="1"/>
  <c r="AB123" i="1" a="1"/>
  <c r="AB123" i="1"/>
  <c r="AB91" i="1" a="1"/>
  <c r="AB91" i="1"/>
  <c r="AB59" i="1" a="1"/>
  <c r="AB59" i="1"/>
  <c r="AB27" i="1" a="1"/>
  <c r="AB27" i="1"/>
  <c r="AB706" i="1" a="1"/>
  <c r="AB706" i="1"/>
  <c r="AB654" i="1" a="1"/>
  <c r="AB654" i="1"/>
  <c r="AB642" i="1" a="1"/>
  <c r="AB642" i="1"/>
  <c r="AB614" i="1" a="1"/>
  <c r="AB614" i="1"/>
  <c r="AB590" i="1" a="1"/>
  <c r="AB590" i="1"/>
  <c r="AB562" i="1" a="1"/>
  <c r="AB562" i="1"/>
  <c r="AB554" i="1" a="1"/>
  <c r="AB554" i="1"/>
  <c r="AB546" i="1" a="1"/>
  <c r="AB546" i="1"/>
  <c r="AB538" i="1" a="1"/>
  <c r="AB538" i="1"/>
  <c r="AB530" i="1" a="1"/>
  <c r="AB530" i="1"/>
  <c r="AB522" i="1" a="1"/>
  <c r="AB522" i="1"/>
  <c r="AB514" i="1" a="1"/>
  <c r="AB514" i="1"/>
  <c r="AB506" i="1" a="1"/>
  <c r="AB506" i="1"/>
  <c r="AB498" i="1" a="1"/>
  <c r="AB498" i="1"/>
  <c r="AB490" i="1" a="1"/>
  <c r="AB490" i="1"/>
  <c r="AB482" i="1" a="1"/>
  <c r="AB482" i="1"/>
  <c r="AB474" i="1" a="1"/>
  <c r="AB474" i="1"/>
  <c r="AB422" i="1" a="1"/>
  <c r="AB422" i="1"/>
  <c r="AB414" i="1" a="1"/>
  <c r="AB414" i="1"/>
  <c r="AB406" i="1" a="1"/>
  <c r="AB406" i="1"/>
  <c r="AB394" i="1" a="1"/>
  <c r="AB394" i="1"/>
  <c r="AB382" i="1" a="1"/>
  <c r="AB382" i="1"/>
  <c r="AB370" i="1" a="1"/>
  <c r="AB370" i="1"/>
  <c r="AB358" i="1" a="1"/>
  <c r="AB358" i="1"/>
  <c r="AB282" i="1" a="1"/>
  <c r="AB282" i="1"/>
  <c r="AB274" i="1" a="1"/>
  <c r="AB274" i="1"/>
  <c r="AB266" i="1" a="1"/>
  <c r="AB266" i="1"/>
  <c r="AB258" i="1" a="1"/>
  <c r="AB258" i="1"/>
  <c r="AB250" i="1" a="1"/>
  <c r="AB250" i="1"/>
  <c r="AB226" i="1" a="1"/>
  <c r="AB226" i="1"/>
  <c r="AB210" i="1" a="1"/>
  <c r="AB210" i="1"/>
  <c r="AB106" i="1" a="1"/>
  <c r="AB106" i="1"/>
  <c r="AB50" i="1" a="1"/>
  <c r="AB50" i="1"/>
  <c r="AB861" i="1" a="1"/>
  <c r="AB861" i="1"/>
  <c r="AB829" i="1" a="1"/>
  <c r="AB829" i="1"/>
  <c r="AB761" i="1" a="1"/>
  <c r="AB761" i="1"/>
  <c r="AB149" i="1" a="1"/>
  <c r="AB149" i="1"/>
  <c r="AB97" i="1" a="1"/>
  <c r="AB97" i="1"/>
  <c r="AB65" i="1" a="1"/>
  <c r="AB65" i="1"/>
  <c r="AB33" i="1" a="1"/>
  <c r="AB33" i="1"/>
  <c r="AB312" i="1" a="1"/>
  <c r="AB312" i="1"/>
  <c r="AB284" i="1" a="1"/>
  <c r="AB284" i="1"/>
  <c r="AB208" i="1" a="1"/>
  <c r="AB208" i="1"/>
  <c r="AB188" i="1" a="1"/>
  <c r="AB188" i="1"/>
  <c r="AB116" i="1" a="1"/>
  <c r="AB116" i="1"/>
  <c r="AB440" i="1" a="1"/>
  <c r="AB440" i="1"/>
  <c r="AB859" i="1" a="1"/>
  <c r="AB859" i="1"/>
  <c r="AB651" i="1" a="1"/>
  <c r="AB651" i="1"/>
  <c r="AB619" i="1" a="1"/>
  <c r="AB619" i="1"/>
  <c r="AB447" i="1" a="1"/>
  <c r="AB447" i="1"/>
  <c r="AB415" i="1" a="1"/>
  <c r="AB415" i="1"/>
  <c r="AB99" i="1" a="1"/>
  <c r="AB99" i="1"/>
  <c r="AB67" i="1" a="1"/>
  <c r="AB67" i="1"/>
  <c r="AB35" i="1" a="1"/>
  <c r="AB35" i="1"/>
  <c r="AB3" i="1" a="1"/>
  <c r="AB3" i="1"/>
  <c r="AB678" i="1" a="1"/>
  <c r="AB678" i="1"/>
  <c r="AB630" i="1" a="1"/>
  <c r="AB630" i="1"/>
  <c r="AB606" i="1" a="1"/>
  <c r="AB606" i="1"/>
  <c r="AB578" i="1" a="1"/>
  <c r="AB578" i="1"/>
  <c r="AB450" i="1" a="1"/>
  <c r="AB450" i="1"/>
  <c r="AB442" i="1" a="1"/>
  <c r="AB442" i="1"/>
  <c r="AB430" i="1" a="1"/>
  <c r="AB430" i="1"/>
  <c r="AB402" i="1" a="1"/>
  <c r="AB402" i="1"/>
  <c r="AB390" i="1" a="1"/>
  <c r="AB390" i="1"/>
  <c r="AB378" i="1" a="1"/>
  <c r="AB378" i="1"/>
  <c r="AB366" i="1" a="1"/>
  <c r="AB366" i="1"/>
  <c r="AB346" i="1" a="1"/>
  <c r="AB346" i="1"/>
  <c r="AB338" i="1" a="1"/>
  <c r="AB338" i="1"/>
  <c r="AB330" i="1" a="1"/>
  <c r="AB330" i="1"/>
  <c r="AB322" i="1" a="1"/>
  <c r="AB322" i="1"/>
  <c r="AB314" i="1" a="1"/>
  <c r="AB314" i="1"/>
  <c r="AB306" i="1" a="1"/>
  <c r="AB306" i="1"/>
  <c r="AB298" i="1" a="1"/>
  <c r="AB298" i="1"/>
  <c r="AB290" i="1" a="1"/>
  <c r="AB290" i="1"/>
  <c r="AB174" i="1" a="1"/>
  <c r="AB174" i="1"/>
  <c r="AB166" i="1" a="1"/>
  <c r="AB166" i="1"/>
  <c r="AB158" i="1" a="1"/>
  <c r="AB158" i="1"/>
  <c r="AB150" i="1" a="1"/>
  <c r="AB150" i="1"/>
  <c r="AB122" i="1" a="1"/>
  <c r="AB122" i="1"/>
  <c r="AB114" i="1" a="1"/>
  <c r="AB114" i="1"/>
  <c r="AB94" i="1" a="1"/>
  <c r="AB94" i="1"/>
  <c r="AB74" i="1" a="1"/>
  <c r="AB74" i="1"/>
  <c r="AB66" i="1" a="1"/>
  <c r="AB66" i="1"/>
  <c r="AB38" i="1" a="1"/>
  <c r="AB38" i="1"/>
  <c r="AB30" i="1" a="1"/>
  <c r="AB30" i="1"/>
  <c r="AB10" i="1" a="1"/>
  <c r="AB10" i="1"/>
  <c r="AB2" i="1" a="1"/>
  <c r="AB2" i="1"/>
  <c r="AB518" i="1" a="1"/>
  <c r="AB518" i="1"/>
  <c r="AB486" i="1" a="1"/>
  <c r="AB486" i="1"/>
  <c r="AB470" i="1" a="1"/>
  <c r="AB470" i="1"/>
  <c r="AB418" i="1" a="1"/>
  <c r="AB418" i="1"/>
  <c r="AB386" i="1" a="1"/>
  <c r="AB386" i="1"/>
  <c r="AB278" i="1" a="1"/>
  <c r="AB278" i="1"/>
  <c r="AB262" i="1" a="1"/>
  <c r="AB262" i="1"/>
  <c r="AB246" i="1" a="1"/>
  <c r="AB246" i="1"/>
  <c r="AB230" i="1" a="1"/>
  <c r="AB230" i="1"/>
  <c r="AB214" i="1" a="1"/>
  <c r="AB214" i="1"/>
  <c r="AB198" i="1" a="1"/>
  <c r="AB198" i="1"/>
  <c r="AB182" i="1" a="1"/>
  <c r="AB182" i="1"/>
  <c r="AB138" i="1" a="1"/>
  <c r="AB138" i="1"/>
  <c r="AB110" i="1" a="1"/>
  <c r="AB110" i="1"/>
  <c r="AB82" i="1" a="1"/>
  <c r="AB82" i="1"/>
  <c r="AB46" i="1" a="1"/>
  <c r="AB46" i="1"/>
  <c r="AB18" i="1" a="1"/>
  <c r="AB18" i="1"/>
  <c r="AB162" i="1" a="1"/>
  <c r="AB162" i="1"/>
  <c r="AB98" i="1" a="1"/>
  <c r="AB98" i="1"/>
  <c r="AB62" i="1" a="1"/>
  <c r="AB62" i="1"/>
  <c r="AB6" i="1" a="1"/>
  <c r="AB6" i="1"/>
  <c r="AB218" i="1" a="1"/>
  <c r="AB218" i="1"/>
  <c r="AB186" i="1" a="1"/>
  <c r="AB186" i="1"/>
  <c r="AB86" i="1" a="1"/>
  <c r="AB86" i="1"/>
  <c r="AB22" i="1" a="1"/>
  <c r="AB22" i="1"/>
  <c r="AB574" i="1" a="1"/>
  <c r="AB574" i="1"/>
  <c r="AB837" i="1" a="1"/>
  <c r="AB837" i="1"/>
  <c r="AB769" i="1" a="1"/>
  <c r="AB769" i="1"/>
  <c r="AB157" i="1" a="1"/>
  <c r="AB157" i="1"/>
  <c r="AB105" i="1" a="1"/>
  <c r="AB105" i="1"/>
  <c r="AB73" i="1" a="1"/>
  <c r="AB73" i="1"/>
  <c r="AB41" i="1" a="1"/>
  <c r="AB41" i="1"/>
  <c r="AB9" i="1" a="1"/>
  <c r="AB9" i="1"/>
  <c r="AB320" i="1" a="1"/>
  <c r="AB320" i="1"/>
  <c r="AB216" i="1" a="1"/>
  <c r="AB216" i="1"/>
  <c r="AB152" i="1" a="1"/>
  <c r="AB152" i="1"/>
  <c r="AB124" i="1" a="1"/>
  <c r="AB124" i="1"/>
  <c r="AB92" i="1" a="1"/>
  <c r="AB92" i="1"/>
  <c r="AB468" i="1" a="1"/>
  <c r="AB468" i="1"/>
  <c r="AB867" i="1" a="1"/>
  <c r="AB867" i="1"/>
  <c r="AB659" i="1" a="1"/>
  <c r="AB659" i="1"/>
  <c r="AB627" i="1" a="1"/>
  <c r="AB627" i="1"/>
  <c r="AB607" i="1" a="1"/>
  <c r="AB607" i="1"/>
  <c r="AB599" i="1" a="1"/>
  <c r="AB599" i="1"/>
  <c r="AB591" i="1" a="1"/>
  <c r="AB591" i="1"/>
  <c r="AB583" i="1" a="1"/>
  <c r="AB583" i="1"/>
  <c r="AB575" i="1" a="1"/>
  <c r="AB575" i="1"/>
  <c r="AB567" i="1" a="1"/>
  <c r="AB567" i="1"/>
  <c r="AB559" i="1" a="1"/>
  <c r="AB559" i="1"/>
  <c r="AB551" i="1" a="1"/>
  <c r="AB551" i="1"/>
  <c r="AB543" i="1" a="1"/>
  <c r="AB543" i="1"/>
  <c r="AB535" i="1" a="1"/>
  <c r="AB535" i="1"/>
  <c r="AB527" i="1" a="1"/>
  <c r="AB527" i="1"/>
  <c r="AB519" i="1" a="1"/>
  <c r="AB519" i="1"/>
  <c r="AB511" i="1" a="1"/>
  <c r="AB511" i="1"/>
  <c r="AB503" i="1" a="1"/>
  <c r="AB503" i="1"/>
  <c r="AB495" i="1" a="1"/>
  <c r="AB495" i="1"/>
  <c r="AB487" i="1" a="1"/>
  <c r="AB487" i="1"/>
  <c r="AB479" i="1" a="1"/>
  <c r="AB479" i="1"/>
  <c r="AB471" i="1" a="1"/>
  <c r="AB471" i="1"/>
  <c r="AB463" i="1" a="1"/>
  <c r="AB463" i="1"/>
  <c r="AB455" i="1" a="1"/>
  <c r="AB455" i="1"/>
  <c r="AB423" i="1" a="1"/>
  <c r="AB423" i="1"/>
  <c r="AB391" i="1" a="1"/>
  <c r="AB391" i="1"/>
  <c r="AB379" i="1" a="1"/>
  <c r="AB379" i="1"/>
  <c r="AB371" i="1" a="1"/>
  <c r="AB371" i="1"/>
  <c r="AB363" i="1" a="1"/>
  <c r="AB363" i="1"/>
  <c r="AB355" i="1" a="1"/>
  <c r="AB355" i="1"/>
  <c r="AB347" i="1" a="1"/>
  <c r="AB347" i="1"/>
  <c r="AB339" i="1" a="1"/>
  <c r="AB339" i="1"/>
  <c r="AB331" i="1" a="1"/>
  <c r="AB331" i="1"/>
  <c r="AB323" i="1" a="1"/>
  <c r="AB323" i="1"/>
  <c r="AB315" i="1" a="1"/>
  <c r="AB315" i="1"/>
  <c r="AB307" i="1" a="1"/>
  <c r="AB307" i="1"/>
  <c r="AB299" i="1" a="1"/>
  <c r="AB299" i="1"/>
  <c r="AB291" i="1" a="1"/>
  <c r="AB291" i="1"/>
  <c r="AB283" i="1" a="1"/>
  <c r="AB283" i="1"/>
  <c r="AB275" i="1" a="1"/>
  <c r="AB275" i="1"/>
  <c r="AB267" i="1" a="1"/>
  <c r="AB267" i="1"/>
  <c r="AB259" i="1" a="1"/>
  <c r="AB259" i="1"/>
  <c r="AB251" i="1" a="1"/>
  <c r="AB251" i="1"/>
  <c r="AB243" i="1" a="1"/>
  <c r="AB243" i="1"/>
  <c r="AB235" i="1" a="1"/>
  <c r="AB235" i="1"/>
  <c r="AB227" i="1" a="1"/>
  <c r="AB227" i="1"/>
  <c r="AB219" i="1" a="1"/>
  <c r="AB219" i="1"/>
  <c r="AB211" i="1" a="1"/>
  <c r="AB211" i="1"/>
  <c r="AB203" i="1" a="1"/>
  <c r="AB203" i="1"/>
  <c r="AB195" i="1" a="1"/>
  <c r="AB195" i="1"/>
  <c r="AB187" i="1" a="1"/>
  <c r="AB187" i="1"/>
  <c r="AB179" i="1" a="1"/>
  <c r="AB179" i="1"/>
  <c r="AB171" i="1" a="1"/>
  <c r="AB171" i="1"/>
  <c r="AB163" i="1" a="1"/>
  <c r="AB163" i="1"/>
  <c r="AB155" i="1" a="1"/>
  <c r="AB155" i="1"/>
  <c r="AB147" i="1" a="1"/>
  <c r="AB147" i="1"/>
  <c r="AB139" i="1" a="1"/>
  <c r="AB139" i="1"/>
  <c r="AB131" i="1" a="1"/>
  <c r="AB131" i="1"/>
  <c r="AB107" i="1" a="1"/>
  <c r="AB107" i="1"/>
  <c r="AB75" i="1" a="1"/>
  <c r="AB75" i="1"/>
  <c r="AB43" i="1" a="1"/>
  <c r="AB43" i="1"/>
  <c r="AB11" i="1" a="1"/>
  <c r="AB11" i="1"/>
  <c r="AB690" i="1" a="1"/>
  <c r="AB690" i="1"/>
  <c r="AB662" i="1" a="1"/>
  <c r="AB662" i="1"/>
  <c r="AB646" i="1" a="1"/>
  <c r="AB646" i="1"/>
  <c r="AB566" i="1" a="1"/>
  <c r="AB566" i="1"/>
  <c r="AB558" i="1" a="1"/>
  <c r="AB558" i="1"/>
  <c r="AB550" i="1" a="1"/>
  <c r="AB550" i="1"/>
  <c r="AB542" i="1" a="1"/>
  <c r="AB542" i="1"/>
  <c r="AB534" i="1" a="1"/>
  <c r="AB534" i="1"/>
  <c r="AB526" i="1" a="1"/>
  <c r="AB526" i="1"/>
  <c r="AB510" i="1" a="1"/>
  <c r="AB510" i="1"/>
  <c r="AB502" i="1" a="1"/>
  <c r="AB502" i="1"/>
  <c r="AB494" i="1" a="1"/>
  <c r="AB494" i="1"/>
  <c r="AB478" i="1" a="1"/>
  <c r="AB478" i="1"/>
  <c r="AB458" i="1" a="1"/>
  <c r="AB458" i="1"/>
  <c r="AB410" i="1" a="1"/>
  <c r="AB410" i="1"/>
  <c r="AB354" i="1" a="1"/>
  <c r="AB354" i="1"/>
  <c r="AB286" i="1" a="1"/>
  <c r="AB286" i="1"/>
  <c r="AB270" i="1" a="1"/>
  <c r="AB270" i="1"/>
  <c r="AB254" i="1" a="1"/>
  <c r="AB254" i="1"/>
  <c r="AB238" i="1" a="1"/>
  <c r="AB238" i="1"/>
  <c r="AB222" i="1" a="1"/>
  <c r="AB222" i="1"/>
  <c r="AB206" i="1" a="1"/>
  <c r="AB206" i="1"/>
  <c r="AB190" i="1" a="1"/>
  <c r="AB190" i="1"/>
  <c r="AB146" i="1" a="1"/>
  <c r="AB146" i="1"/>
  <c r="AB130" i="1" a="1"/>
  <c r="AB130" i="1"/>
  <c r="AB102" i="1" a="1"/>
  <c r="AB102" i="1"/>
  <c r="AB54" i="1" a="1"/>
  <c r="AB54" i="1"/>
  <c r="AB26" i="1" a="1"/>
  <c r="AB26" i="1"/>
  <c r="AB170" i="1" a="1"/>
  <c r="AB170" i="1"/>
  <c r="AB126" i="1" a="1"/>
  <c r="AB126" i="1"/>
  <c r="AB70" i="1" a="1"/>
  <c r="AB70" i="1"/>
  <c r="AB42" i="1" a="1"/>
  <c r="AB42" i="1"/>
  <c r="AB242" i="1" a="1"/>
  <c r="AB242" i="1"/>
  <c r="AB194" i="1" a="1"/>
  <c r="AB194" i="1"/>
  <c r="AB142" i="1" a="1"/>
  <c r="AB142" i="1"/>
  <c r="AB78" i="1" a="1"/>
  <c r="AB78" i="1"/>
  <c r="AB14" i="1" a="1"/>
  <c r="AB14" i="1"/>
  <c r="AB845" i="1" a="1"/>
  <c r="AB845" i="1"/>
  <c r="AB813" i="1" a="1"/>
  <c r="AB813" i="1"/>
  <c r="AB777" i="1" a="1"/>
  <c r="AB777" i="1"/>
  <c r="AB165" i="1" a="1"/>
  <c r="AB165" i="1"/>
  <c r="AB133" i="1" a="1"/>
  <c r="AB133" i="1"/>
  <c r="AB113" i="1" a="1"/>
  <c r="AB113" i="1"/>
  <c r="AB81" i="1" a="1"/>
  <c r="AB81" i="1"/>
  <c r="AB49" i="1" a="1"/>
  <c r="AB49" i="1"/>
  <c r="AB17" i="1" a="1"/>
  <c r="AB17" i="1"/>
  <c r="AB388" i="1" a="1"/>
  <c r="AB388" i="1"/>
  <c r="AB328" i="1" a="1"/>
  <c r="AB328" i="1"/>
  <c r="AB296" i="1" a="1"/>
  <c r="AB296" i="1"/>
  <c r="AB132" i="1" a="1"/>
  <c r="AB132" i="1"/>
  <c r="AB100" i="1" a="1"/>
  <c r="AB100" i="1"/>
  <c r="AB408" i="1" a="1"/>
  <c r="AB408" i="1"/>
  <c r="AB843" i="1" a="1"/>
  <c r="AB843" i="1"/>
  <c r="AB667" i="1" a="1"/>
  <c r="AB667" i="1"/>
  <c r="AB635" i="1" a="1"/>
  <c r="AB635" i="1"/>
  <c r="AB431" i="1" a="1"/>
  <c r="AB431" i="1"/>
  <c r="AB399" i="1" a="1"/>
  <c r="AB399" i="1"/>
  <c r="AB115" i="1" a="1"/>
  <c r="AB115" i="1"/>
  <c r="AB83" i="1" a="1"/>
  <c r="AB83" i="1"/>
  <c r="AB51" i="1" a="1"/>
  <c r="AB51" i="1"/>
  <c r="AB19" i="1" a="1"/>
  <c r="AB19" i="1"/>
  <c r="AB698" i="1" a="1"/>
  <c r="AB698" i="1"/>
  <c r="AB598" i="1" a="1"/>
  <c r="AB598" i="1"/>
  <c r="AB466" i="1" a="1"/>
  <c r="AB466" i="1"/>
  <c r="AB454" i="1" a="1"/>
  <c r="AB454" i="1"/>
  <c r="AB446" i="1" a="1"/>
  <c r="AB446" i="1"/>
  <c r="AB438" i="1" a="1"/>
  <c r="AB438" i="1"/>
  <c r="AB426" i="1" a="1"/>
  <c r="AB426" i="1"/>
  <c r="AB398" i="1" a="1"/>
  <c r="AB398" i="1"/>
  <c r="AB374" i="1" a="1"/>
  <c r="AB374" i="1"/>
  <c r="AB362" i="1" a="1"/>
  <c r="AB362" i="1"/>
  <c r="AB350" i="1" a="1"/>
  <c r="AB350" i="1"/>
  <c r="AB342" i="1" a="1"/>
  <c r="AB342" i="1"/>
  <c r="AB334" i="1" a="1"/>
  <c r="AB334" i="1"/>
  <c r="AB326" i="1" a="1"/>
  <c r="AB326" i="1"/>
  <c r="AB318" i="1" a="1"/>
  <c r="AB318" i="1"/>
  <c r="AB310" i="1" a="1"/>
  <c r="AB310" i="1"/>
  <c r="AB302" i="1" a="1"/>
  <c r="AB302" i="1"/>
  <c r="AB294" i="1" a="1"/>
  <c r="AB294" i="1"/>
  <c r="AB178" i="1" a="1"/>
  <c r="AB178" i="1"/>
  <c r="AB154" i="1" a="1"/>
  <c r="AB154" i="1"/>
  <c r="AB118" i="1" a="1"/>
  <c r="AB118" i="1"/>
  <c r="AB90" i="1" a="1"/>
  <c r="AB90" i="1"/>
  <c r="AB34" i="1" a="1"/>
  <c r="AB34" i="1"/>
  <c r="AB234" i="1" a="1"/>
  <c r="AB234" i="1"/>
  <c r="AB202" i="1" a="1"/>
  <c r="AB202" i="1"/>
  <c r="AB134" i="1" a="1"/>
  <c r="AB134" i="1"/>
  <c r="AB58" i="1" a="1"/>
  <c r="AB58" i="1"/>
  <c r="AA49" i="1"/>
  <c r="AA57" i="1"/>
  <c r="AA61" i="1"/>
  <c r="AA69" i="1"/>
  <c r="AA73" i="1"/>
  <c r="AA93" i="1"/>
  <c r="AA97" i="1"/>
  <c r="AA125" i="1"/>
  <c r="AA133" i="1"/>
  <c r="AA137" i="1"/>
  <c r="AA141" i="1"/>
  <c r="AA145" i="1"/>
  <c r="AA149" i="1"/>
  <c r="AA161" i="1"/>
  <c r="AA165" i="1"/>
  <c r="AA169" i="1"/>
  <c r="AA173" i="1"/>
  <c r="AA177" i="1"/>
  <c r="AA189" i="1"/>
  <c r="AA193" i="1"/>
  <c r="AA201" i="1"/>
  <c r="AA205" i="1"/>
  <c r="AA241" i="1"/>
  <c r="AA245" i="1"/>
  <c r="AA249" i="1"/>
  <c r="AA253" i="1"/>
  <c r="AA257" i="1"/>
  <c r="AA261" i="1"/>
  <c r="AA273" i="1"/>
  <c r="AA277" i="1"/>
  <c r="AA281" i="1"/>
  <c r="AA285" i="1"/>
  <c r="AA289" i="1"/>
  <c r="AA293" i="1"/>
  <c r="AA297" i="1"/>
  <c r="AA301" i="1"/>
  <c r="AA305" i="1"/>
  <c r="AA309" i="1"/>
  <c r="AA313" i="1"/>
  <c r="AA341" i="1"/>
  <c r="AA345" i="1"/>
  <c r="AA349" i="1"/>
  <c r="AA353" i="1"/>
  <c r="AA357" i="1"/>
  <c r="AA369" i="1"/>
  <c r="AA373" i="1"/>
  <c r="AA377" i="1"/>
  <c r="AA381" i="1"/>
  <c r="AA385" i="1"/>
  <c r="AA413" i="1"/>
  <c r="AA421" i="1"/>
  <c r="AA425" i="1"/>
  <c r="AA429" i="1"/>
  <c r="AA437" i="1"/>
  <c r="AA441" i="1"/>
  <c r="AA445" i="1"/>
  <c r="AA449" i="1"/>
  <c r="AA453" i="1"/>
  <c r="AA457" i="1"/>
  <c r="AA465" i="1"/>
  <c r="AA469" i="1"/>
  <c r="AA473" i="1"/>
  <c r="AA477" i="1"/>
  <c r="AA481" i="1"/>
  <c r="AA485" i="1"/>
  <c r="AA489" i="1"/>
  <c r="AA493" i="1"/>
  <c r="AA497" i="1"/>
  <c r="AA501" i="1"/>
  <c r="AA505" i="1"/>
  <c r="AA517" i="1"/>
  <c r="AA521" i="1"/>
  <c r="AA525" i="1"/>
  <c r="AA529" i="1"/>
  <c r="AA533" i="1"/>
  <c r="AA537" i="1"/>
  <c r="AA541" i="1"/>
  <c r="AA545" i="1"/>
  <c r="AA549" i="1"/>
  <c r="AA553" i="1"/>
  <c r="AA50" i="1"/>
  <c r="AA58" i="1"/>
  <c r="AA62" i="1"/>
  <c r="AA66" i="1"/>
  <c r="AA70" i="1"/>
  <c r="AA74" i="1"/>
  <c r="AA94" i="1"/>
  <c r="AA126" i="1"/>
  <c r="AA134" i="1"/>
  <c r="AA138" i="1"/>
  <c r="AA150" i="1"/>
  <c r="AA158" i="1"/>
  <c r="AA162" i="1"/>
  <c r="AA166" i="1"/>
  <c r="AA170" i="1"/>
  <c r="AA174" i="1"/>
  <c r="AA190" i="1"/>
  <c r="AA194" i="1"/>
  <c r="AA202" i="1"/>
  <c r="AA206" i="1"/>
  <c r="AA242" i="1"/>
  <c r="AA246" i="1"/>
  <c r="AA250" i="1"/>
  <c r="AA254" i="1"/>
  <c r="AA258" i="1"/>
  <c r="AA270" i="1"/>
  <c r="AA274" i="1"/>
  <c r="AA278" i="1"/>
  <c r="AA282" i="1"/>
  <c r="AA286" i="1"/>
  <c r="AA290" i="1"/>
  <c r="AA294" i="1"/>
  <c r="AA298" i="1"/>
  <c r="AA302" i="1"/>
  <c r="AA306" i="1"/>
  <c r="AA310" i="1"/>
  <c r="AA342" i="1"/>
  <c r="AA346" i="1"/>
  <c r="AA350" i="1"/>
  <c r="AA354" i="1"/>
  <c r="AA358" i="1"/>
  <c r="AA370" i="1"/>
  <c r="AA378" i="1"/>
  <c r="AA382" i="1"/>
  <c r="AA386"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4" i="1"/>
  <c r="AA518" i="1"/>
  <c r="AA522" i="1"/>
  <c r="AA526" i="1"/>
  <c r="AA530" i="1"/>
  <c r="AA534" i="1"/>
  <c r="AA542" i="1"/>
  <c r="AA546" i="1"/>
  <c r="AA550" i="1"/>
  <c r="AA554" i="1"/>
  <c r="AA47" i="1"/>
  <c r="AA51" i="1"/>
  <c r="AA55" i="1"/>
  <c r="AA59" i="1"/>
  <c r="AA63" i="1"/>
  <c r="AA67" i="1"/>
  <c r="AA71" i="1"/>
  <c r="AA75" i="1"/>
  <c r="AA95" i="1"/>
  <c r="AA99" i="1"/>
  <c r="AA119" i="1"/>
  <c r="AA123" i="1"/>
  <c r="AA135" i="1"/>
  <c r="AA139" i="1"/>
  <c r="AA143" i="1"/>
  <c r="AA147" i="1"/>
  <c r="AA159" i="1"/>
  <c r="AA163" i="1"/>
  <c r="AA167" i="1"/>
  <c r="AA171" i="1"/>
  <c r="AA175" i="1"/>
  <c r="AA191" i="1"/>
  <c r="AA195" i="1"/>
  <c r="AA203" i="1"/>
  <c r="AA207" i="1"/>
  <c r="AA239" i="1"/>
  <c r="AA243" i="1"/>
  <c r="AA247" i="1"/>
  <c r="AA251" i="1"/>
  <c r="AA255" i="1"/>
  <c r="AA259" i="1"/>
  <c r="AA267" i="1"/>
  <c r="AA271" i="1"/>
  <c r="AA279" i="1"/>
  <c r="AA283" i="1"/>
  <c r="AA287" i="1"/>
  <c r="AA291" i="1"/>
  <c r="AA295" i="1"/>
  <c r="AA299" i="1"/>
  <c r="AA303" i="1"/>
  <c r="AA307" i="1"/>
  <c r="AA311" i="1"/>
  <c r="AA339" i="1"/>
  <c r="AA343" i="1"/>
  <c r="AA347" i="1"/>
  <c r="AA351" i="1"/>
  <c r="AA355" i="1"/>
  <c r="AA359" i="1"/>
  <c r="AA363" i="1"/>
  <c r="AA371" i="1"/>
  <c r="AA379" i="1"/>
  <c r="AA383" i="1"/>
  <c r="AA419" i="1"/>
  <c r="AA423" i="1"/>
  <c r="AA427" i="1"/>
  <c r="AA431" i="1"/>
  <c r="AA435" i="1"/>
  <c r="AA439" i="1"/>
  <c r="AA443" i="1"/>
  <c r="AA447" i="1"/>
  <c r="AA451" i="1"/>
  <c r="AA455" i="1"/>
  <c r="AA459" i="1"/>
  <c r="AA463" i="1"/>
  <c r="AA471" i="1"/>
  <c r="AA475" i="1"/>
  <c r="AA479" i="1"/>
  <c r="AA483" i="1"/>
  <c r="AA487" i="1"/>
  <c r="AA491" i="1"/>
  <c r="AA495" i="1"/>
  <c r="AA499" i="1"/>
  <c r="AA503" i="1"/>
  <c r="AA507" i="1"/>
  <c r="AA515" i="1"/>
  <c r="AA519" i="1"/>
  <c r="AA523" i="1"/>
  <c r="AA527" i="1"/>
  <c r="AA531" i="1"/>
  <c r="AA535" i="1"/>
  <c r="AA539" i="1"/>
  <c r="AA543" i="1"/>
  <c r="AA547" i="1"/>
  <c r="AA551" i="1"/>
  <c r="AA555" i="1"/>
  <c r="AA48" i="1"/>
  <c r="AA56" i="1"/>
  <c r="AA60" i="1"/>
  <c r="AA64" i="1"/>
  <c r="AA72" i="1"/>
  <c r="AA80" i="1"/>
  <c r="AA92" i="1"/>
  <c r="AA96" i="1"/>
  <c r="AA100" i="1"/>
  <c r="AA120" i="1"/>
  <c r="AA124" i="1"/>
  <c r="AA132" i="1"/>
  <c r="AA136" i="1"/>
  <c r="AA140" i="1"/>
  <c r="AA144" i="1"/>
  <c r="AA148" i="1"/>
  <c r="AA160" i="1"/>
  <c r="AA164" i="1"/>
  <c r="AA168" i="1"/>
  <c r="AA172" i="1"/>
  <c r="AA176" i="1"/>
  <c r="AA188" i="1"/>
  <c r="AA192" i="1"/>
  <c r="AA196" i="1"/>
  <c r="AA200" i="1"/>
  <c r="AA204" i="1"/>
  <c r="AA240" i="1"/>
  <c r="AA244" i="1"/>
  <c r="AA248" i="1"/>
  <c r="AA252" i="1"/>
  <c r="AA256" i="1"/>
  <c r="AA260" i="1"/>
  <c r="AA268" i="1"/>
  <c r="AA272" i="1"/>
  <c r="AA280" i="1"/>
  <c r="AA284" i="1"/>
  <c r="AA288" i="1"/>
  <c r="AA292" i="1"/>
  <c r="AA296" i="1"/>
  <c r="AA300" i="1"/>
  <c r="AA304" i="1"/>
  <c r="AA308" i="1"/>
  <c r="AA312" i="1"/>
  <c r="AA340" i="1"/>
  <c r="AA344" i="1"/>
  <c r="AA348" i="1"/>
  <c r="AA352" i="1"/>
  <c r="AA356" i="1"/>
  <c r="AA364" i="1"/>
  <c r="AA372" i="1"/>
  <c r="AA376" i="1"/>
  <c r="AA380" i="1"/>
  <c r="AA384" i="1"/>
  <c r="AA412" i="1"/>
  <c r="AA420" i="1"/>
  <c r="AA424" i="1"/>
  <c r="AA428" i="1"/>
  <c r="AA432" i="1"/>
  <c r="AA436" i="1"/>
  <c r="AA440" i="1"/>
  <c r="AA444" i="1"/>
  <c r="AA448" i="1"/>
  <c r="AA452" i="1"/>
  <c r="AA456" i="1"/>
  <c r="AA464" i="1"/>
  <c r="AA472" i="1"/>
  <c r="AA476" i="1"/>
  <c r="AA480" i="1"/>
  <c r="AA484" i="1"/>
  <c r="AA488" i="1"/>
  <c r="AA492" i="1"/>
  <c r="AA496" i="1"/>
  <c r="AA500" i="1"/>
  <c r="AA504" i="1"/>
  <c r="AA508" i="1"/>
  <c r="AA516" i="1"/>
  <c r="AA520" i="1"/>
  <c r="AA524" i="1"/>
  <c r="AA528" i="1"/>
  <c r="AA532" i="1"/>
  <c r="AA536" i="1"/>
  <c r="AA540" i="1"/>
  <c r="AA544" i="1"/>
  <c r="AA548" i="1"/>
  <c r="AA552" i="1"/>
  <c r="AA558" i="1"/>
  <c r="AA562" i="1"/>
  <c r="AA566" i="1"/>
  <c r="AA574" i="1"/>
  <c r="AA582" i="1"/>
  <c r="AA586" i="1"/>
  <c r="AA590" i="1"/>
  <c r="AA594" i="1"/>
  <c r="AA598" i="1"/>
  <c r="AA602" i="1"/>
  <c r="AA606" i="1"/>
  <c r="AA618" i="1"/>
  <c r="AA622" i="1"/>
  <c r="AA626" i="1"/>
  <c r="AA634" i="1"/>
  <c r="AA638" i="1"/>
  <c r="AA642" i="1"/>
  <c r="AA646" i="1"/>
  <c r="AA650" i="1"/>
  <c r="AA654" i="1"/>
  <c r="AA658" i="1"/>
  <c r="AA662" i="1"/>
  <c r="AA666" i="1"/>
  <c r="AA670" i="1"/>
  <c r="AA674" i="1"/>
  <c r="AA678" i="1"/>
  <c r="AA686" i="1"/>
  <c r="AA694" i="1"/>
  <c r="AA698" i="1"/>
  <c r="AA702" i="1"/>
  <c r="AA706" i="1"/>
  <c r="AA710" i="1"/>
  <c r="AA714" i="1"/>
  <c r="AA718" i="1"/>
  <c r="AA722" i="1"/>
  <c r="AA726" i="1"/>
  <c r="AA730" i="1"/>
  <c r="AA738" i="1"/>
  <c r="AA742" i="1"/>
  <c r="AA746" i="1"/>
  <c r="AA750" i="1"/>
  <c r="AA754" i="1"/>
  <c r="AA758" i="1"/>
  <c r="AA762" i="1"/>
  <c r="AA766" i="1"/>
  <c r="AA770" i="1"/>
  <c r="AA774" i="1"/>
  <c r="AA778" i="1"/>
  <c r="AA786" i="1"/>
  <c r="AA790" i="1"/>
  <c r="AA794" i="1"/>
  <c r="AA798" i="1"/>
  <c r="AA802" i="1"/>
  <c r="AA806" i="1"/>
  <c r="AA810" i="1"/>
  <c r="AA814" i="1"/>
  <c r="AA818" i="1"/>
  <c r="AA822" i="1"/>
  <c r="AA830" i="1"/>
  <c r="AA842" i="1"/>
  <c r="AA564" i="1"/>
  <c r="AA584" i="1"/>
  <c r="AA596" i="1"/>
  <c r="AA608" i="1"/>
  <c r="AA620" i="1"/>
  <c r="AA644" i="1"/>
  <c r="AA656" i="1"/>
  <c r="AA668" i="1"/>
  <c r="AA680" i="1"/>
  <c r="AA696" i="1"/>
  <c r="AA708" i="1"/>
  <c r="AA720" i="1"/>
  <c r="AA744" i="1"/>
  <c r="AA756" i="1"/>
  <c r="AA768" i="1"/>
  <c r="AA780" i="1"/>
  <c r="AA792" i="1"/>
  <c r="AA804" i="1"/>
  <c r="AA816" i="1"/>
  <c r="AA559" i="1"/>
  <c r="AA563" i="1"/>
  <c r="AA567" i="1"/>
  <c r="AA571" i="1"/>
  <c r="AA575" i="1"/>
  <c r="AA579" i="1"/>
  <c r="AA583" i="1"/>
  <c r="AA587" i="1"/>
  <c r="AA591" i="1"/>
  <c r="AA595" i="1"/>
  <c r="AA599" i="1"/>
  <c r="AA603" i="1"/>
  <c r="AA607" i="1"/>
  <c r="AA619" i="1"/>
  <c r="AA623" i="1"/>
  <c r="AA627" i="1"/>
  <c r="AA635" i="1"/>
  <c r="AA639" i="1"/>
  <c r="AA643" i="1"/>
  <c r="AA647" i="1"/>
  <c r="AA651" i="1"/>
  <c r="AA659" i="1"/>
  <c r="AA663" i="1"/>
  <c r="AA667" i="1"/>
  <c r="AA671" i="1"/>
  <c r="AA675" i="1"/>
  <c r="AA679" i="1"/>
  <c r="AA687" i="1"/>
  <c r="AA691" i="1"/>
  <c r="AA695" i="1"/>
  <c r="AA699" i="1"/>
  <c r="AA703" i="1"/>
  <c r="AA707" i="1"/>
  <c r="AA711" i="1"/>
  <c r="AA715" i="1"/>
  <c r="AA719" i="1"/>
  <c r="AA723" i="1"/>
  <c r="AA727" i="1"/>
  <c r="AA739" i="1"/>
  <c r="AA743" i="1"/>
  <c r="AA747" i="1"/>
  <c r="AA751" i="1"/>
  <c r="AA755" i="1"/>
  <c r="AA759" i="1"/>
  <c r="AA763" i="1"/>
  <c r="AA767" i="1"/>
  <c r="AA771" i="1"/>
  <c r="AA775" i="1"/>
  <c r="AA779" i="1"/>
  <c r="AA787" i="1"/>
  <c r="AA791" i="1"/>
  <c r="AA795" i="1"/>
  <c r="AA799" i="1"/>
  <c r="AA803" i="1"/>
  <c r="AA807" i="1"/>
  <c r="AA811" i="1"/>
  <c r="AA815" i="1"/>
  <c r="AA819" i="1"/>
  <c r="AA823" i="1"/>
  <c r="AA827" i="1"/>
  <c r="AA831" i="1"/>
  <c r="AA839" i="1"/>
  <c r="AA843" i="1"/>
  <c r="AA855" i="1"/>
  <c r="AA560" i="1"/>
  <c r="AA576" i="1"/>
  <c r="AA588" i="1"/>
  <c r="AA600" i="1"/>
  <c r="AA624" i="1"/>
  <c r="AA636" i="1"/>
  <c r="AA648" i="1"/>
  <c r="AA660" i="1"/>
  <c r="AA672" i="1"/>
  <c r="AA684" i="1"/>
  <c r="AA692" i="1"/>
  <c r="AA700" i="1"/>
  <c r="AA712" i="1"/>
  <c r="AA724" i="1"/>
  <c r="AA736" i="1"/>
  <c r="AA748" i="1"/>
  <c r="AA760" i="1"/>
  <c r="AA772" i="1"/>
  <c r="AA784" i="1"/>
  <c r="AA796" i="1"/>
  <c r="AA808" i="1"/>
  <c r="AA556" i="1"/>
  <c r="AA568" i="1"/>
  <c r="AA572" i="1"/>
  <c r="AA580" i="1"/>
  <c r="AA592" i="1"/>
  <c r="AA604" i="1"/>
  <c r="AA628" i="1"/>
  <c r="AA640" i="1"/>
  <c r="AA652" i="1"/>
  <c r="AA664" i="1"/>
  <c r="AA676" i="1"/>
  <c r="AA688" i="1"/>
  <c r="AA704" i="1"/>
  <c r="AA716" i="1"/>
  <c r="AA728" i="1"/>
  <c r="AA740" i="1"/>
  <c r="AA752" i="1"/>
  <c r="AA764" i="1"/>
  <c r="AA776" i="1"/>
  <c r="AA788" i="1"/>
  <c r="AA812" i="1"/>
  <c r="AA557" i="1"/>
  <c r="AA561" i="1"/>
  <c r="AA565" i="1"/>
  <c r="AA573" i="1"/>
  <c r="AA581" i="1"/>
  <c r="AA585" i="1"/>
  <c r="AA589" i="1"/>
  <c r="AA593" i="1"/>
  <c r="AA597" i="1"/>
  <c r="AA601" i="1"/>
  <c r="AA605" i="1"/>
  <c r="AA609" i="1"/>
  <c r="AA621" i="1"/>
  <c r="AA625" i="1"/>
  <c r="AA637" i="1"/>
  <c r="AA641" i="1"/>
  <c r="AA645" i="1"/>
  <c r="AA649" i="1"/>
  <c r="AA653" i="1"/>
  <c r="AA657" i="1"/>
  <c r="AA661" i="1"/>
  <c r="AA665" i="1"/>
  <c r="AA669" i="1"/>
  <c r="AA673" i="1"/>
  <c r="AA677" i="1"/>
  <c r="AA681" i="1"/>
  <c r="AA685" i="1"/>
  <c r="AA693" i="1"/>
  <c r="AA697" i="1"/>
  <c r="AA701" i="1"/>
  <c r="AA705" i="1"/>
  <c r="AA709" i="1"/>
  <c r="AA713" i="1"/>
  <c r="AA717" i="1"/>
  <c r="AA721" i="1"/>
  <c r="AA725" i="1"/>
  <c r="AA729" i="1"/>
  <c r="AA737" i="1"/>
  <c r="AA741" i="1"/>
  <c r="AA745" i="1"/>
  <c r="AA749" i="1"/>
  <c r="AA753" i="1"/>
  <c r="AA757" i="1"/>
  <c r="AA761" i="1"/>
  <c r="AA765" i="1"/>
  <c r="AA769" i="1"/>
  <c r="AA773" i="1"/>
  <c r="AA777" i="1"/>
  <c r="AA781" i="1"/>
  <c r="AA785" i="1"/>
  <c r="AA789" i="1"/>
  <c r="AA793" i="1"/>
  <c r="AA797" i="1"/>
  <c r="AA801" i="1"/>
  <c r="AA805" i="1"/>
  <c r="AA809" i="1"/>
  <c r="AA813" i="1"/>
  <c r="AA817" i="1"/>
  <c r="AA821" i="1"/>
  <c r="AA820" i="1"/>
  <c r="AA828" i="1"/>
  <c r="AA845" i="1"/>
  <c r="AA853" i="1"/>
  <c r="AA844" i="1"/>
  <c r="AA824" i="1"/>
  <c r="AA829" i="1"/>
  <c r="AA840" i="1"/>
  <c r="AA825" i="1"/>
  <c r="AA841" i="1"/>
  <c r="D7" i="7" a="1"/>
  <c r="D7" i="7"/>
  <c r="F4" i="7"/>
  <c r="R4" i="7"/>
  <c r="F5" i="7"/>
  <c r="R5" i="7"/>
  <c r="F6" i="7"/>
  <c r="R6" i="7"/>
  <c r="F3" i="7"/>
  <c r="R3" i="7"/>
  <c r="R8" i="7"/>
  <c r="H6" i="7"/>
  <c r="H5" i="7"/>
  <c r="H4" i="7"/>
  <c r="H3" i="7"/>
  <c r="F7" i="7" a="1"/>
  <c r="F7" i="7"/>
  <c r="H7" i="7" a="1"/>
  <c r="H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Malinowski, Matt</author>
  </authors>
  <commentList>
    <comment ref="X1" authorId="0" shapeId="0" xr:uid="{00000000-0006-0000-0100-000001000000}">
      <text>
        <r>
          <rPr>
            <b/>
            <sz val="9"/>
            <color indexed="81"/>
            <rFont val="Tahoma"/>
            <family val="2"/>
          </rPr>
          <t>Malinowski, Matt:</t>
        </r>
        <r>
          <rPr>
            <sz val="9"/>
            <color indexed="81"/>
            <rFont val="Tahoma"/>
            <family val="2"/>
          </rPr>
          <t xml:space="preserve">
Digital duplicators treated like MFDs for purposes of analysis.</t>
        </r>
      </text>
    </comment>
  </commentList>
</comments>
</file>

<file path=xl/sharedStrings.xml><?xml version="1.0" encoding="utf-8"?>
<sst xmlns="http://schemas.openxmlformats.org/spreadsheetml/2006/main" count="16440" uniqueCount="3414">
  <si>
    <t>Version 3.0 Draft 1 Requirements</t>
  </si>
  <si>
    <r>
      <t>ENERGY STAR® Imaging Equipment
 Data and Analysis -</t>
    </r>
    <r>
      <rPr>
        <sz val="24"/>
        <color rgb="FFFF0000"/>
        <rFont val="Calibri"/>
        <family val="2"/>
        <scheme val="minor"/>
      </rPr>
      <t xml:space="preserve"> Revised March 29, 2018</t>
    </r>
  </si>
  <si>
    <t>Color Capability</t>
  </si>
  <si>
    <t>MFD or Printer</t>
  </si>
  <si>
    <t>Segment Min (ipm)</t>
  </si>
  <si>
    <t>Segment Max (ipm)</t>
  </si>
  <si>
    <t>TEC Req at Segment Min (Based on Prev Max) (kWh/yr)</t>
  </si>
  <si>
    <t>TEC Req at Segment Max (Based on Pass Rate Target) (kWh/yr)</t>
  </si>
  <si>
    <t>Slope of Segment (kWh/yr/ipm)</t>
  </si>
  <si>
    <t>Intercept (kWh/yr)</t>
  </si>
  <si>
    <t>A3  Allowance (kWh/yr)</t>
  </si>
  <si>
    <t>Monochrome</t>
  </si>
  <si>
    <t>MFD</t>
  </si>
  <si>
    <r>
      <t xml:space="preserve">Enclosed are the ENERGY STAR Imaging Equipment data and analysis supporting the proposed requirements in the Draft 1, Version 3.0 ENERGY STAR specification. The following tabs are included in this workbook:
1. TEC ENERGY STAR Dataset: Includes ENERGY STAR certified TEC imaging equipment products as of February 2018, including Partner and Brand data. </t>
    </r>
    <r>
      <rPr>
        <sz val="14"/>
        <color rgb="FFFF0000"/>
        <rFont val="Calibri"/>
        <family val="2"/>
        <scheme val="minor"/>
      </rPr>
      <t xml:space="preserve">[Revised to reflect 0 kWh/yr A3 adder allowance].
</t>
    </r>
    <r>
      <rPr>
        <sz val="14"/>
        <color theme="1"/>
        <rFont val="Calibri"/>
        <family val="2"/>
        <scheme val="minor"/>
      </rPr>
      <t xml:space="preserve">2. TEC Mono MFD Plots: Plot of all Mono MFD products. </t>
    </r>
    <r>
      <rPr>
        <sz val="14"/>
        <color rgb="FFFF0000"/>
        <rFont val="Calibri"/>
        <family val="2"/>
        <scheme val="minor"/>
      </rPr>
      <t>[Revised to reflect 0 kWh/yr A3 allowance].</t>
    </r>
    <r>
      <rPr>
        <sz val="14"/>
        <color theme="1"/>
        <rFont val="Calibri"/>
        <family val="2"/>
        <scheme val="minor"/>
      </rPr>
      <t xml:space="preserve">
3. TEC Color MFD Plots: Plot of all Color MFD products. </t>
    </r>
    <r>
      <rPr>
        <sz val="14"/>
        <color rgb="FFFF0000"/>
        <rFont val="Calibri"/>
        <family val="2"/>
        <scheme val="minor"/>
      </rPr>
      <t>[Revised to reflect 0 kWh/yr A3 allowance].</t>
    </r>
    <r>
      <rPr>
        <sz val="14"/>
        <color theme="1"/>
        <rFont val="Calibri"/>
        <family val="2"/>
        <scheme val="minor"/>
      </rPr>
      <t xml:space="preserve">
4. TEC Mono Printer Plots: Plot of all Mono Printer products. </t>
    </r>
    <r>
      <rPr>
        <sz val="14"/>
        <color rgb="FFFF0000"/>
        <rFont val="Calibri"/>
        <family val="2"/>
        <scheme val="minor"/>
      </rPr>
      <t>[Revised to reflect 0 kWh/yr A3 allowance].</t>
    </r>
    <r>
      <rPr>
        <sz val="14"/>
        <color theme="1"/>
        <rFont val="Calibri"/>
        <family val="2"/>
        <scheme val="minor"/>
      </rPr>
      <t xml:space="preserve">
5. TEC Color Printer Plots: Plot of all Color Printer products. </t>
    </r>
    <r>
      <rPr>
        <sz val="14"/>
        <color rgb="FFFF0000"/>
        <rFont val="Calibri"/>
        <family val="2"/>
        <scheme val="minor"/>
      </rPr>
      <t>[Revised to reflect 0 kWh/yr A3 allowance].</t>
    </r>
    <r>
      <rPr>
        <sz val="14"/>
        <color theme="1"/>
        <rFont val="Calibri"/>
        <family val="2"/>
        <scheme val="minor"/>
      </rPr>
      <t xml:space="preserve">
6. TEC Savings: Summarizes energy and cost savings, including national savings, associated with the proposed Draft 1, Version 3.0 proposal.
7. OM ENERGY STAR Dataset: Includes ENERGY STAR certified OM imaging equipment products as of February 2018, including Partner and Brand data.  </t>
    </r>
    <r>
      <rPr>
        <sz val="14"/>
        <color rgb="FFFF0000"/>
        <rFont val="Calibri"/>
        <family val="2"/>
        <scheme val="minor"/>
      </rPr>
      <t xml:space="preserve">
</t>
    </r>
    <r>
      <rPr>
        <sz val="14"/>
        <color theme="1"/>
        <rFont val="Calibri"/>
        <family val="2"/>
        <scheme val="minor"/>
      </rPr>
      <t xml:space="preserve">
If you have any questions concerning this data, please contact Ryan Fogle, EPA, at Fogle.Ryan@epa.gov or 202-343-9153, or Matt Malinowski, ICF, at matt.malinowski@icf.com or 202-862-2693. For more information on ENERGY STAR Imaging Equipment specification development, please visit www.energystar.gov/RevisedSpecs and follow the link for “Imaging Equipment". </t>
    </r>
  </si>
  <si>
    <t>Color</t>
  </si>
  <si>
    <t>Printer</t>
  </si>
  <si>
    <t>PD_ID</t>
  </si>
  <si>
    <t>ENERGY STAR Partner</t>
  </si>
  <si>
    <t>Brand Name</t>
  </si>
  <si>
    <t>Model Name</t>
  </si>
  <si>
    <t>Model Number</t>
  </si>
  <si>
    <t>Additional Model Information</t>
  </si>
  <si>
    <t>Type</t>
  </si>
  <si>
    <t>Size Format</t>
  </si>
  <si>
    <t>Maximum Document Size Width</t>
  </si>
  <si>
    <t>Maximum Document Size Length</t>
  </si>
  <si>
    <t>Maximum Document Size (Width x Height)</t>
  </si>
  <si>
    <t>Marking Technology</t>
  </si>
  <si>
    <t>Monochrome Product Speed (ipm or mppm)</t>
  </si>
  <si>
    <t>Automatic Duplex Output Capable</t>
  </si>
  <si>
    <t>Old Typical Electricity Consumption (TEC) (kWh/wk)</t>
  </si>
  <si>
    <t>Old Typical Electricity Consumption (TEC) (kWh/yr)</t>
  </si>
  <si>
    <t>Typical Electricity Consumption (TEC) (kWh/yr)</t>
  </si>
  <si>
    <t>Functional Adders</t>
  </si>
  <si>
    <t>Date Available On Market</t>
  </si>
  <si>
    <t>Date Qualified</t>
  </si>
  <si>
    <t>Markets</t>
  </si>
  <si>
    <t>ENERGY STAR Model Identifier</t>
  </si>
  <si>
    <t>MFD or Printer TEC Req?</t>
  </si>
  <si>
    <t>V2.0 TEC Requirement (kWh/wk)</t>
  </si>
  <si>
    <t>Print Volume Adjusted V2.0 TEC Requirement (kWh/yr)</t>
  </si>
  <si>
    <t>TEC Less A3 Allowance (kWh/yr)</t>
  </si>
  <si>
    <t>TEC Requirement (kWh/yr)</t>
  </si>
  <si>
    <t>Brother Industries, Ltd.</t>
  </si>
  <si>
    <t>Brother</t>
  </si>
  <si>
    <t>DCP-L2530DW</t>
  </si>
  <si>
    <t>,HL-L2390DW,</t>
  </si>
  <si>
    <t>Multifunction Devices (MFD)</t>
  </si>
  <si>
    <t>Standard</t>
  </si>
  <si>
    <t>Electro-photographic (EP)</t>
  </si>
  <si>
    <t>Yes</t>
  </si>
  <si>
    <t>Wired &gt; 20 MHz and &lt; 500 MHz - USB 2.x, None</t>
  </si>
  <si>
    <t>United States, Taiwan, Canada</t>
  </si>
  <si>
    <t>ES_1030868_DCP-L2530DW_06022017140813_6203882</t>
  </si>
  <si>
    <t>HL-L2315DW</t>
  </si>
  <si>
    <t>Printers</t>
  </si>
  <si>
    <t>United States, Canada</t>
  </si>
  <si>
    <t>ES_1030868_HL-L2315DW_11182016175749_598610</t>
  </si>
  <si>
    <t>HL-L2350DW</t>
  </si>
  <si>
    <t>,HL-L2330D,</t>
  </si>
  <si>
    <t>None, None</t>
  </si>
  <si>
    <t>ES_1030868_HL-L2350DW_06152017151856_5342065</t>
  </si>
  <si>
    <t>HL-L2375DW</t>
  </si>
  <si>
    <t>,HL-L2370DW,; ,HL-L2370DWXL,</t>
  </si>
  <si>
    <t>Wired &gt; 20 MHz and &lt; 500 MHz - 100/10 Mb/s Ethernet,Fax Modem, None</t>
  </si>
  <si>
    <t>ES_1030868_HL-L2375DW_06152017160028_4990655</t>
  </si>
  <si>
    <t>HL-L5200DWT</t>
  </si>
  <si>
    <t>,HL-L5000D,; ,HL-L5100DN,; ,HL-L5200DW,</t>
  </si>
  <si>
    <t>Wired &gt; 20 MHz and &lt; 500 MHz - 100/10 Mb/s Ethernet, Memory</t>
  </si>
  <si>
    <t>ES_1030868_HL-L5200DWT_06212015133356_3745233</t>
  </si>
  <si>
    <t>HL-L6300DW</t>
  </si>
  <si>
    <t>,HL-L6200DW,; ,HL-L6200DWT,; ,HL-L6250DW,</t>
  </si>
  <si>
    <t>Wired &gt; 500 MHz - 1 Gb/s Ethernet, Memory</t>
  </si>
  <si>
    <t>ES_1030868_HL-L6300DW_06212015143657_8561365</t>
  </si>
  <si>
    <t>HL-L6400DWT</t>
  </si>
  <si>
    <t>,HL-L6400DW,</t>
  </si>
  <si>
    <t>ES_1030868_HL-L6400DWT_07142015170800_6405145</t>
  </si>
  <si>
    <t>HL-L9310CDWT</t>
  </si>
  <si>
    <t>,HL-L8260CDW,; ,HL-L8360CDW,; ,HL-L8360CDWT,; ,HL-L9310CDW,</t>
  </si>
  <si>
    <t>ES_1030868_HL-L9310CDWT_11182016175749_1596010</t>
  </si>
  <si>
    <t>MFC-L2680W</t>
  </si>
  <si>
    <t>No</t>
  </si>
  <si>
    <t>Fax Modem,Wired &gt; 20 MHz and &lt; 500 MHz - USB 2.x, Memory</t>
  </si>
  <si>
    <t>ES_1030868_MFC-L2680W_02132015144059_8949701</t>
  </si>
  <si>
    <t>MFC-L2685DW</t>
  </si>
  <si>
    <t>Fax Modem,Wired &gt; 20 MHz and &lt; 500 MHz - USB 2.x, None</t>
  </si>
  <si>
    <t>ES_1030868_MFC-L2685DW_11182016175749_7535010</t>
  </si>
  <si>
    <t>MFC-L2707DW</t>
  </si>
  <si>
    <t>Wired &gt; 20 MHz and &lt; 500 MHz - 100/10 Mb/s Ethernet,Wired &gt; 20 MHz and &lt; 500 MHz - USB 2.x, Power-supply Size &gt; 10W,Memory</t>
  </si>
  <si>
    <t>ES_1030868_MFC-L2707DW_12172015203149_8249627</t>
  </si>
  <si>
    <t>MFC-L2710DW</t>
  </si>
  <si>
    <t>ES_1030868_MFC-L2710DW_06022017144847_6155969</t>
  </si>
  <si>
    <t>MFC-L2750DW</t>
  </si>
  <si>
    <t>,DCP-L2550DW,; ,DCP-L2551DW,; ,HL-L2395DW,; ,MFC-L2715DW,; ,MFC-L2730DW,; ,MFC-L2750DWXL,</t>
  </si>
  <si>
    <t>ES_1030868_MFC-L2750DW_06022017083724_3412896</t>
  </si>
  <si>
    <t>MFC-L5900DW</t>
  </si>
  <si>
    <t>,DCP-L5500DN,; ,DCP-L5600DN,; ,DCP-L5650DN,; ,MFC-L5700DN,; ,MFC-L5700DW,; ,MFC-L5800DW,; ,MFC-L5850DW,</t>
  </si>
  <si>
    <t>ES_1030868_MFC-L5900DW_07142015185528_9361535</t>
  </si>
  <si>
    <t>MFC-L6800DW</t>
  </si>
  <si>
    <t>,MFC-L6700DW,; ,MFC-L6750DW,</t>
  </si>
  <si>
    <t>ES_1030868_MFC-L6800DW_07192015185225_6345941</t>
  </si>
  <si>
    <t>MFC-L6900DW</t>
  </si>
  <si>
    <t>ES_1030868_MFC-L6900DW_07202015153416_3271905</t>
  </si>
  <si>
    <t>MFC-L9570CDW</t>
  </si>
  <si>
    <t>,MFC-L8610CDW,; ,MFC-L8900CDW,</t>
  </si>
  <si>
    <t>ES_1030868_MFC-L9570CDW_11182016175749_6235010</t>
  </si>
  <si>
    <t>Canon U.S.A., Inc.</t>
  </si>
  <si>
    <t>Canon</t>
  </si>
  <si>
    <t>Color imageCLASS LBP612Cdw</t>
  </si>
  <si>
    <t>Wired &gt; 20 MHz and &lt; 500 MHz - 100/10 Mb/s Ethernet,Wired &gt; 20 MHz and &lt; 500 MHz - USB 2.x, Power-supply Size &gt; 10W</t>
  </si>
  <si>
    <t>ES_40085_Color imageCLASS LBP612Cdw_03102017090211_6531234</t>
  </si>
  <si>
    <t>Color imageCLASS LBP654Cdw</t>
  </si>
  <si>
    <t>ES_40085_Color imageCLASS LBP654Cdw_03102017063415_7655641</t>
  </si>
  <si>
    <t>Color imageCLASS LBP712Cdn</t>
  </si>
  <si>
    <t>ES_40085_Color imageCLASS LBP712Cdn_09262016105709_7429435</t>
  </si>
  <si>
    <t>Color imageCLASS MF624Cw</t>
  </si>
  <si>
    <t>Wireless - WiFi,Wired &gt; 20 MHz and &lt; 500 MHz - USB 2.x, Power-supply Size &gt; 10W,Scanners with non-CCFL Lamps - Light-Emitting Diodes (LED),Touch Panel Display - Color</t>
  </si>
  <si>
    <t>ES_40085_Color imageCLASS MF624Cw_12172015055938_1978998</t>
  </si>
  <si>
    <t>Color imageCLASS MF628Cw</t>
  </si>
  <si>
    <t>ES_40085_Color imageCLASS MF628Cw_12172015055905_1945309</t>
  </si>
  <si>
    <t>Color imageCLASS MF632Cdw</t>
  </si>
  <si>
    <t>Wired &gt; 20 MHz and &lt; 500 MHz - 100/10 Mb/s Ethernet,Wired &gt; 20 MHz and &lt; 500 MHz - USB 2.x, Power-supply Size &gt; 10W,Scanners with non-CCFL Lamps - Light-Emitting Diodes (LED),Touch Panel Display - Color</t>
  </si>
  <si>
    <t>ES_40085_Color imageCLASS MF632Cdw_04182017072334_0214057</t>
  </si>
  <si>
    <t>Color imageCLASS MF634Cdw</t>
  </si>
  <si>
    <t>ES_40085_Color imageCLASS MF634Cdw_04182017072425_0265455</t>
  </si>
  <si>
    <t>Color imageCLASS MF731Cdw</t>
  </si>
  <si>
    <t>ES_40085_Color imageCLASS MF731Cdw_03102017082714_4434791</t>
  </si>
  <si>
    <t>Color imageCLASS MF733Cdw</t>
  </si>
  <si>
    <t>ES_40085_Color imageCLASS MF733Cdw_03102017083308_4788878</t>
  </si>
  <si>
    <t>Color imageCLASS MF735Cdw</t>
  </si>
  <si>
    <t>ES_40085_Color imageCLASS MF735Cdw_03102017080107_2867225</t>
  </si>
  <si>
    <t>imageCLASS D1520</t>
  </si>
  <si>
    <t>ES_40085_imageCLASS D1520_05102016060945_0585801</t>
  </si>
  <si>
    <t>imageCLASS D1550</t>
  </si>
  <si>
    <t>ES_40085_imageCLASS D1550_05102016055010_9410420</t>
  </si>
  <si>
    <t>imageCLASS D570</t>
  </si>
  <si>
    <t>Wired &gt; 20 MHz and &lt; 500 MHz - USB 2.x, Touch Panel Display - Monochrome,Power-supply Size &gt; 10W,Scanners with non-CCFL Lamps - Light-Emitting Diodes (LED)</t>
  </si>
  <si>
    <t>ES_40085_imageCLASS D570_01272017035837_9517182</t>
  </si>
  <si>
    <t>imageCLASS LBP151dw</t>
  </si>
  <si>
    <t>Wireless - WiFi,Wired &gt; 20 MHz and &lt; 500 MHz - USB 2.x, Power-supply Size &gt; 10W</t>
  </si>
  <si>
    <t>ES_40085_imageCLASS LBP151dw_05112016020033_2033981</t>
  </si>
  <si>
    <t>imageCLASS LBP251dw</t>
  </si>
  <si>
    <t>ES_40085_imageCLASS LBP251dw_05022016074514_5114297</t>
  </si>
  <si>
    <t>imageCLASS LBP253dw</t>
  </si>
  <si>
    <t>Wired &gt; 20 MHz and &lt; 500 MHz - 100/10 Mb/s Ethernet,Wired &gt; 20 MHz and &lt; 500 MHz - USB 2.x, Touch Panel Display - Monochrome,Power-supply Size &gt; 10W</t>
  </si>
  <si>
    <t>ES_40085_imageCLASS LBP253dw_05022016082112_7272738</t>
  </si>
  <si>
    <t>imageCLASS LBP312dn</t>
  </si>
  <si>
    <t>ES_40085_imageCLASS LBP312dn_03102017071641_0201835</t>
  </si>
  <si>
    <t>imageCLASS LBP351dn</t>
  </si>
  <si>
    <t>ES_40085_imageCLASS LBP351dn_09242016053524_5324486</t>
  </si>
  <si>
    <t>imageCLASS LBP352dn</t>
  </si>
  <si>
    <t>ES_40085_imageCLASS LBP352dn_09242016055204_6325019</t>
  </si>
  <si>
    <t>imageCLASS MF232w</t>
  </si>
  <si>
    <t>ES_40085_imageCLASS MF232w_01252017101447_9287507</t>
  </si>
  <si>
    <t>imageCLASS MF236n</t>
  </si>
  <si>
    <t>ES_40085_imageCLASS MF236n_01252017092026_6026124</t>
  </si>
  <si>
    <t>imageCLASS MF244dw</t>
  </si>
  <si>
    <t>ES_40085_imageCLASS MF244dw_01272017035742_9462053</t>
  </si>
  <si>
    <t>imageCLASS MF247dw</t>
  </si>
  <si>
    <t>ES_40085_imageCLASS MF247dw_01272017035650_9410981</t>
  </si>
  <si>
    <t>imageCLASS MF249dw</t>
  </si>
  <si>
    <t>ES_40085_imageCLASS MF249dw_01272017035613_9373341</t>
  </si>
  <si>
    <t>imageCLASS MF414dw</t>
  </si>
  <si>
    <t>ES_40085_imageCLASS MF414dw_05102016070826_4106220</t>
  </si>
  <si>
    <t>imageCLASS MF416dw</t>
  </si>
  <si>
    <t>ES_40085_imageCLASS MF416dw_05102016070712_4032756</t>
  </si>
  <si>
    <t>imageCLASS MF419dw</t>
  </si>
  <si>
    <t>ES_40085_imageCLASS MF419dw_05102016054330_9010645</t>
  </si>
  <si>
    <t>imageCLASS MF515dw</t>
  </si>
  <si>
    <t>ES_40085_imageCLASS MF515dw_05022016064418_1458133</t>
  </si>
  <si>
    <t>imagePRESS C65</t>
  </si>
  <si>
    <t>Wired &gt; 20 MHz and &lt; 500 MHz - 100/10 Mb/s Ethernet,Wired &gt; 20 MHz and &lt; 500 MHz - USB 2.x, Internal Disk Drive - Hard-Disk,Power-supply Size &gt; 10W,Scanners with non-CCFL Lamps - Light-Emitting Diodes (LED),Touch Panel Display - Color</t>
  </si>
  <si>
    <t>ES_40085_imagePRESS C65_11152016051021_6621682</t>
  </si>
  <si>
    <t>imagePRESS C650</t>
  </si>
  <si>
    <t>ES_40085_imagePRESS C650_11022017082703_1223575</t>
  </si>
  <si>
    <t>Wired &gt; 20 MHz and &lt; 500 MHz - 100/10 Mb/s Ethernet,Wired &gt; 20 MHz and &lt; 500 MHz - USB 2.x, Internal Disk Drive - Hard-Disk,Power-supply Size &gt; 10W,Touch Panel Display - Color</t>
  </si>
  <si>
    <t>ES_40085_imagePRESS C650_11082017000513_9513562</t>
  </si>
  <si>
    <t>imagePRESS C750</t>
  </si>
  <si>
    <t>ES_40085_imagePRESS C750_11152016072739_4859258</t>
  </si>
  <si>
    <t>imagePRESS C850</t>
  </si>
  <si>
    <t>ES_40085_imagePRESS C850_11152016080314_6994476</t>
  </si>
  <si>
    <t>imageRUNNER 1435i</t>
  </si>
  <si>
    <t>Wired &gt; 20 MHz and &lt; 500 MHz - 100/10 Mb/s Ethernet,Wired &gt; 20 MHz and &lt; 500 MHz - USB 2.x, Touch Panel Display - Monochrome,Power-supply Size &gt; 10W,Scanners with non-CCFL Lamps - Light-Emitting Diodes (LED)</t>
  </si>
  <si>
    <t>ES_40085_imageRUNNER 1435i_06162015060503_4703703</t>
  </si>
  <si>
    <t>imageRUNNER 1435iF</t>
  </si>
  <si>
    <t>ES_40085_imageRUNNER 1435iF_06162015063549_6549295</t>
  </si>
  <si>
    <t>imageRUNNER 1435P</t>
  </si>
  <si>
    <t>United States</t>
  </si>
  <si>
    <t>ES_40085_imageRUNNER 1435P_07072015093849_1929687</t>
  </si>
  <si>
    <t>imageRUNNER ADVANCE 4525i</t>
  </si>
  <si>
    <t>Wired &gt; 20 MHz and &lt; 500 MHz - 100/10 Mb/s Ethernet,Wired &gt; 20 MHz and &lt; 500 MHz - USB 2.x, Internal Disk Drive - Other,Power-supply Size &gt; 10W,Scanners with non-CCFL Lamps - Light-Emitting Diodes (LED),Touch Panel Display - Color</t>
  </si>
  <si>
    <t>ES_40085_imageRUNNER ADVANCE 4525i_02032017072406_6646371</t>
  </si>
  <si>
    <t>imageRUNNER ADVANCE 4535i</t>
  </si>
  <si>
    <t>ES_40085_imageRUNNER ADVANCE 4535i_02032017074347_7827705</t>
  </si>
  <si>
    <t>imageRUNNER ADVANCE 4545i</t>
  </si>
  <si>
    <t>ES_40085_imageRUNNER ADVANCE 4545i_02032017080103_8863537</t>
  </si>
  <si>
    <t>imageRUNNER ADVANCE 4551i</t>
  </si>
  <si>
    <t>ES_40085_imageRUNNER ADVANCE 4551i_02032017081858_9938521</t>
  </si>
  <si>
    <t>imageRUNNER ADVANCE 6555i</t>
  </si>
  <si>
    <t>ES_40085_imageRUNNER ADVANCE 6555i_02052016095340_6020043</t>
  </si>
  <si>
    <t>imageRUNNER ADVANCE 6565i</t>
  </si>
  <si>
    <t>ES_40085_imageRUNNER ADVANCE 6565i_02052016103123_8283649</t>
  </si>
  <si>
    <t>imageRUNNER ADVANCE 6575i</t>
  </si>
  <si>
    <t>ES_40085_imageRUNNER ADVANCE 6575i_02072016235837_9517718</t>
  </si>
  <si>
    <t>imageRUNNER ADVANCE 8505i</t>
  </si>
  <si>
    <t>ES_40085_imageRUNNER ADVANCE 8505i_02052016101738_7458678</t>
  </si>
  <si>
    <t>imageRUNNER ADVANCE 8585i</t>
  </si>
  <si>
    <t>ES_40085_imageRUNNER ADVANCE 8585i_02082016003557_1757656</t>
  </si>
  <si>
    <t>imageRUNNER ADVANCE 8595i</t>
  </si>
  <si>
    <t>ES_40085_imageRUNNER ADVANCE 8595i_02052016104631_9191648</t>
  </si>
  <si>
    <t>imageRUNNER ADVANCE C255iF</t>
  </si>
  <si>
    <t>ES_40085_imageRUNNER ADVANCE C255iF_05102017085054_6254706</t>
  </si>
  <si>
    <t>imageRUNNER ADVANCE C3525i</t>
  </si>
  <si>
    <t>ES_40085_imageRUNNER ADVANCE C3525i_05102017092051_8051136</t>
  </si>
  <si>
    <t>imageRUNNER ADVANCE C3530i</t>
  </si>
  <si>
    <t>ES_40085_imageRUNNER ADVANCE C3530i_05102017094208_9328864</t>
  </si>
  <si>
    <t>imageRUNNER ADVANCE C355iF</t>
  </si>
  <si>
    <t>ES_40085_imageRUNNER ADVANCE C355iF_05102017081118_3878913</t>
  </si>
  <si>
    <t>imageRUNNER ADVANCE C5535i</t>
  </si>
  <si>
    <t>ES_40085_imageRUNNER ADVANCE C5535i_08182016045003_5803579</t>
  </si>
  <si>
    <t>imageRUNNER ADVANCE C5540i</t>
  </si>
  <si>
    <t>ES_40085_imageRUNNER ADVANCE C5540i_08182016041651_3811323</t>
  </si>
  <si>
    <t>imageRUNNER ADVANCE C5550i</t>
  </si>
  <si>
    <t>ES_40085_imageRUNNER ADVANCE C5550i_08182016050633_6793157</t>
  </si>
  <si>
    <t>imageRUNNER ADVANCE C5560i</t>
  </si>
  <si>
    <t>ES_40085_imageRUNNER ADVANCE C5560i_08182016052304_7784661</t>
  </si>
  <si>
    <t>imageRUNNER ADVANCE C7565i</t>
  </si>
  <si>
    <t>ES_40085_imageRUNNER ADVANCE C7565i_10202016010156_5316037</t>
  </si>
  <si>
    <t>imageRUNNER ADVANCE C7570i</t>
  </si>
  <si>
    <t>ES_40085_imageRUNNER ADVANCE C7570i_10202016011527_6127640</t>
  </si>
  <si>
    <t>imageRUNNER ADVANCE C7580i</t>
  </si>
  <si>
    <t>ES_40085_imageRUNNER ADVANCE C7580i_10202016004234_4154708</t>
  </si>
  <si>
    <t>Dell Inc.</t>
  </si>
  <si>
    <t>DELL</t>
  </si>
  <si>
    <t>Dell C1760nw Color Printer</t>
  </si>
  <si>
    <t>United States, Australia, New Zealand, Switzerland, Europe, Canada</t>
  </si>
  <si>
    <t>ES_1105798_DELL INC (287129) | Dell C1760nw Color Printer_11272013024949_0589844</t>
  </si>
  <si>
    <t>Dell C3760dn Color Laser Printer</t>
  </si>
  <si>
    <t>United States, Australia, New Zealand, Switzerland, Europe</t>
  </si>
  <si>
    <t>ES_1105798_DELL INC (287129) | Dell C3760dn Color Laser Printer_11272013024928_0568414</t>
  </si>
  <si>
    <t>Dell C3765dnf Multifunction Color Laser Printer</t>
  </si>
  <si>
    <t>ES_1105798_DELL INC (287129) | Dell C3765dnf Multifunction Color Laser Printer_11272013024907_0547523</t>
  </si>
  <si>
    <t>Dell C5765dn Color Laser Multifunction Printer</t>
  </si>
  <si>
    <t>ES_1105798_DELL INC (287129) | Dell C5765dn Color Laser Multifunction Printer_11202013055948_7188935</t>
  </si>
  <si>
    <t>Dell C7765dn Color Multifunction Printer</t>
  </si>
  <si>
    <t>ES_1105798_DELL INC (287129) | Dell C7765dn Color Multifunction Printer_11202013055906_7146429</t>
  </si>
  <si>
    <t>Dell Printer | E310dw</t>
  </si>
  <si>
    <t>Dell E310dw</t>
  </si>
  <si>
    <t>Optional</t>
  </si>
  <si>
    <t>United States, Australia, New Zealand, Europe, Canada</t>
  </si>
  <si>
    <t>ES_29573_Dell E310dw_11272014052701_6021404</t>
  </si>
  <si>
    <t>Dell Multifunction Printer | E514dw</t>
  </si>
  <si>
    <t>Dell E514dw</t>
  </si>
  <si>
    <t>ES_29573_Dell E514dw_11272014053646_6606182</t>
  </si>
  <si>
    <t>Dell Multifunction Printer | E515dw</t>
  </si>
  <si>
    <t>Dell E515dw</t>
  </si>
  <si>
    <t>Dell Multifunction Printer | E515dn,Dell E515dn,; Dell Multifunction Printer | E515dw,Dell E515dw,</t>
  </si>
  <si>
    <t>ES_29573_Dell E515dw_11272014053505_6505388</t>
  </si>
  <si>
    <t>Dell Color Multifunction Printer | E525w</t>
  </si>
  <si>
    <t>Dell E525w</t>
  </si>
  <si>
    <t>ES_29573_Dell E525w_12152014074601_9561975</t>
  </si>
  <si>
    <t>Dell Cloud Multifunction Printer |H815dw</t>
  </si>
  <si>
    <t>Dell H815dw</t>
  </si>
  <si>
    <t>Dell Cloud Multifunction Printer |H815dw,Dell H815dw,; Dell Smart Multifunction Printer |S2815dn,Dell S2815dn,</t>
  </si>
  <si>
    <t>ES_29573_Dell H815dw_01152015044740_7260494</t>
  </si>
  <si>
    <t>Dell S2830dn</t>
  </si>
  <si>
    <t>United States, Australia, New Zealand, Switzerland, Europe, Taiwan, Japan, Canada</t>
  </si>
  <si>
    <t>ES_29573_5232016000000_0006919</t>
  </si>
  <si>
    <t>Dell S3840cdn Color Laser Printer</t>
  </si>
  <si>
    <t>Dell S3840cdn</t>
  </si>
  <si>
    <t>ES_29573_Dell S3840cdn_10142016003357_5237710</t>
  </si>
  <si>
    <t>Dell S3845cdn Color Multifunction Laser Printer</t>
  </si>
  <si>
    <t>Dell S3845cdn</t>
  </si>
  <si>
    <t>ES_29573_Dell S3845cdn_10132016100456_3096703</t>
  </si>
  <si>
    <t>Dell S5840cdn</t>
  </si>
  <si>
    <t>ES_29573_5232016000000_0006921</t>
  </si>
  <si>
    <t>S5830dn</t>
  </si>
  <si>
    <t>ES_29573_5232016000000_0007112</t>
  </si>
  <si>
    <t>Duplo Seiko Corporation</t>
  </si>
  <si>
    <t>DUPLO</t>
  </si>
  <si>
    <t>DUPRINTER</t>
  </si>
  <si>
    <t>DP-A120II</t>
  </si>
  <si>
    <t>Digital Duplicators</t>
  </si>
  <si>
    <t>Stencil</t>
  </si>
  <si>
    <t>ES_1122451_DP-A120II_03032017051006_7806278</t>
  </si>
  <si>
    <t>DP-G210</t>
  </si>
  <si>
    <t>ES_1122451_DP-G210_04152016080248_7368345</t>
  </si>
  <si>
    <t>DP-G215</t>
  </si>
  <si>
    <t>ES_1122451_DP-G215_04152016080316_7396124</t>
  </si>
  <si>
    <t>DP-G310</t>
  </si>
  <si>
    <t>ES_1122451_DP-G310_04152016073727_5847974</t>
  </si>
  <si>
    <t>DP-G315</t>
  </si>
  <si>
    <t>ES_1122451_DP-G315_04152016073740_5860632</t>
  </si>
  <si>
    <t>Epson America, Inc.</t>
  </si>
  <si>
    <t>Epson</t>
  </si>
  <si>
    <t>WF-C20590</t>
  </si>
  <si>
    <t>C11CE47201</t>
  </si>
  <si>
    <t>High Performance IJ</t>
  </si>
  <si>
    <t>ES_22475_C11CE47201_12212016214233_9761425</t>
  </si>
  <si>
    <t>WF-C17590</t>
  </si>
  <si>
    <t>C11CH01201</t>
  </si>
  <si>
    <t>ES_22475_C11CH01201_08152017202911_4175290</t>
  </si>
  <si>
    <t>TM-C7500G</t>
  </si>
  <si>
    <t>C31CD84311</t>
  </si>
  <si>
    <t>Small</t>
  </si>
  <si>
    <t>ES_22475_C31CD84311_03112015104759_2716718</t>
  </si>
  <si>
    <t>HP Inc.</t>
  </si>
  <si>
    <t>Hewlett Packard</t>
  </si>
  <si>
    <t>HP MFP S965dn</t>
  </si>
  <si>
    <t>ES_1024439_HP MFP S965dn_06222015204306_5786415</t>
  </si>
  <si>
    <t>HP MFP S975dn</t>
  </si>
  <si>
    <t>ES_1024439_HP MFP S975dn_06222015205555_6555244</t>
  </si>
  <si>
    <t>Hewlett-Packard</t>
  </si>
  <si>
    <t>HP Color LaserJet Pro MFP M277dw</t>
  </si>
  <si>
    <t>B3Q11A</t>
  </si>
  <si>
    <t>HP Color LaserJet Pro MFP M277c,B3Q17A,; HP Color LaserJet Pro MFP M277n,B3Q10A,Not Wireless or Auto APD</t>
  </si>
  <si>
    <t>United States, Australia, New Zealand, Switzerland, Europe, Taiwan, Canada</t>
  </si>
  <si>
    <t>ES_1024439_4012015000000_0006425</t>
  </si>
  <si>
    <t>HP Color LaserJet Pro M252dw</t>
  </si>
  <si>
    <t>B4A22A</t>
  </si>
  <si>
    <t>HP Color LaserJet Pro M252n,B4A21A,No wireless Auto-duplex or NFC or Front USB port or graphic display but has LCD display</t>
  </si>
  <si>
    <t>ES_1024439_4082015000000_0006427</t>
  </si>
  <si>
    <t xml:space="preserve">HP Color LaserJet Enterprise M552dn
</t>
  </si>
  <si>
    <t>B5L23A</t>
  </si>
  <si>
    <t>ES_1024439_4012015000000_0006354</t>
  </si>
  <si>
    <t>HP Color LaserJet Enterprise M553dh</t>
  </si>
  <si>
    <t>B5L27A</t>
  </si>
  <si>
    <t>ES_1024439_4092015000000_0006357</t>
  </si>
  <si>
    <t>HP LaserJet Pro M402dw</t>
  </si>
  <si>
    <t>C5F95A</t>
  </si>
  <si>
    <t>HP LaserJet Pro M402d,C5F92A,; HP LaserJet Pro M402dn,C5F94A,; HP LaserJet Pro M402dn,G3V21A,; HP LaserJet Pro M402dne,C5J91A,; HP LaserJet Pro M402m,C5F96A,</t>
  </si>
  <si>
    <t>ES_1024439_C5F95A_03312015160714_8114892</t>
  </si>
  <si>
    <t>HP Color LaserJet Pro MFP M477fdw</t>
  </si>
  <si>
    <t>CF379M</t>
  </si>
  <si>
    <t>ES_1024439_10012015000000_0006749</t>
  </si>
  <si>
    <t>HP Color LaserJet Pro M452dn</t>
  </si>
  <si>
    <t>CF389A</t>
  </si>
  <si>
    <t>ES_1024439_10012015000000_0006748</t>
  </si>
  <si>
    <t>HP Color LaserJet Pro M452dw</t>
  </si>
  <si>
    <t>CF394A</t>
  </si>
  <si>
    <t>ES_1024439_10012015000000_0006747</t>
  </si>
  <si>
    <t>HP LaserJet Enterprise M604dn</t>
  </si>
  <si>
    <t>E6B68A</t>
  </si>
  <si>
    <t>ES_1024439_4272015000000_0006403</t>
  </si>
  <si>
    <t>HP LaserJet Enterprise M606x</t>
  </si>
  <si>
    <t>E6B73A</t>
  </si>
  <si>
    <t>HP LaserJet Enterprise M606dn,E6B72A,No NFC or wireless or additional 500 sheet tray or 4.3" touch control panel</t>
  </si>
  <si>
    <t>ES_1024439_4012015000000_0006412</t>
  </si>
  <si>
    <t>HP LaserJet Enterprise M506x</t>
  </si>
  <si>
    <t>F2A70A</t>
  </si>
  <si>
    <t>HP LaserJet Enterprise M506dn,F2A69A,no Wi-Fi NFC; HP LaserJet Managed M506xm,F2A66A,Managed Print Services no Wi-Fi NFC; HP LaserJet Managed M506xm,F2A67A,Managed Print Services</t>
  </si>
  <si>
    <t>ES_1024439_11022015000000_0006774</t>
  </si>
  <si>
    <t>HP LaserJet Enterprise M506dh</t>
  </si>
  <si>
    <t>F2A71A</t>
  </si>
  <si>
    <t>ES_1024439_11022015000000_0006779</t>
  </si>
  <si>
    <t>HP LaserJet Pro MFP M426dw</t>
  </si>
  <si>
    <t>F6W13A</t>
  </si>
  <si>
    <t>HP LaserJet Pro MFP M426fdn,F6W14A,; HP LaserJet Pro MFP M426fdw,F6W15A,; HP LaserJet Pro MFP M426m,F6W19A,</t>
  </si>
  <si>
    <t>Wired &gt; 20 MHz and &lt; 500 MHz - 100/10 Mb/s Ethernet,Wired &gt; 20 MHz and &lt; 500 MHz - USB 2.x, None</t>
  </si>
  <si>
    <t>ES_1024439_F6W13A_04152015151248_2754022</t>
  </si>
  <si>
    <t>HP LaserJet Enterprise M605dh</t>
  </si>
  <si>
    <t>L4W89A</t>
  </si>
  <si>
    <t>ES_1024439_4012015000000_0006420</t>
  </si>
  <si>
    <t>HP</t>
  </si>
  <si>
    <t>HP Color LaserJet Enterprise M553x</t>
  </si>
  <si>
    <t>B5L26A</t>
  </si>
  <si>
    <t>HP Color LaserJet Enterprise M553dn,B5L25A,Does not have touch screen control panel, wireless direct NFC or 550 sheet input tray; HP Color LaserJet Enterprise M553xm,B5L39A,identical to Tested Model; HP Color LaserJet Managed M553dmn,B5L38A,Does not have touch screen control, wireless direct NFC, or 550 sheet input tray</t>
  </si>
  <si>
    <t>ES_1024439_4012015000000_0006245</t>
  </si>
  <si>
    <t>HP Color LaserJet Pro MFP M477fdn</t>
  </si>
  <si>
    <t>CF378M</t>
  </si>
  <si>
    <t>ES_1024439_10082015000000_0006750</t>
  </si>
  <si>
    <t>HP PageWide Pro 452dw Printer</t>
  </si>
  <si>
    <t>D3Q16A</t>
  </si>
  <si>
    <t>HP PageWide Pro 452dn Printer,D3Q15A,no wireless, no Eprint; HP PageWide Pro 452dwt,W2Z52A,different input tray configuration</t>
  </si>
  <si>
    <t>ES_1024439_3082016000000_0006979</t>
  </si>
  <si>
    <t>HP PageWide Pro 552dw Printer</t>
  </si>
  <si>
    <t>D3Q17A</t>
  </si>
  <si>
    <t>HP PageWide Managed P55250dw Printer,J6U55A,Managed Print Services Version</t>
  </si>
  <si>
    <t>ES_1024439_3082016000000_0006992</t>
  </si>
  <si>
    <t>HP PageWide Pro 477dw MFP</t>
  </si>
  <si>
    <t>D3Q20A</t>
  </si>
  <si>
    <t>HP PageWide Pro 477dn MFP,D3Q19A,No Wireless; HP PageWide Pro 477dwt,W2Z53A,Different input tray configuration</t>
  </si>
  <si>
    <t>ES_1024439_3082016000000_0006983</t>
  </si>
  <si>
    <t>HP PageWide Pro 577dw MFP</t>
  </si>
  <si>
    <t>D3Q21A</t>
  </si>
  <si>
    <t>HP PageWide Managed P57750dw MFP,J9V82A,Managed Print Services Version</t>
  </si>
  <si>
    <t>ES_1024439_3082016000000_0007013</t>
  </si>
  <si>
    <t>HP LaserJet Enterprise M605x</t>
  </si>
  <si>
    <t>E6B71A</t>
  </si>
  <si>
    <t>HP LaserJet Enterprise M605dn,E6B70A,No NFC or wireless or additional 500 sheet tray or 4.3" touch screen; HP LaserJet Enterprise M605dnm,L3U53A,M605dn for Managed Print Service business; HP LaserJet Enterprise M605xm,L3U54A,Same as M605x but used for HP Managed Print Service (MPS) business</t>
  </si>
  <si>
    <t>ES_1024439_4012015000000_0006404</t>
  </si>
  <si>
    <t>HP LaserJet Enterprise Flow MFP M527z</t>
  </si>
  <si>
    <t>F2A78A</t>
  </si>
  <si>
    <t>HP LaserJet Enterprise MFP M527dn,F2A76A,Less fax, Encrypted HDD, Integrated NFC and workflow feature; HP LaserJet Enterprise MFP M527f,F2A77A,Less Integrated NFC and workflow feature; HP LaserJet Managed Flow MFP M527c,F2A81A,Less Integrated NFC; HP LaserJet Managed Flow MFP M527cm,F2A80A,Managed Print Services version. Less Integrated NFC; HP LaserJet Managed MFP M527dnm,F2A79A,Managed Print Services version. Less fax, Encrypted HDD, Integrated NFC and workflow feature</t>
  </si>
  <si>
    <t>ES_1024439_11022015000000_0006834</t>
  </si>
  <si>
    <t>HP PageWide Enterprise Color MFP 586dn</t>
  </si>
  <si>
    <t>G1W39A</t>
  </si>
  <si>
    <t>HP PageWide Managed Color MFP E58650dn,L3U42A,Managed Print Services Version</t>
  </si>
  <si>
    <t>ES_1024439_5022016000000_0007017</t>
  </si>
  <si>
    <t>HP PageWide Enterprise Color Flow MFP 586z</t>
  </si>
  <si>
    <t>G1W41A</t>
  </si>
  <si>
    <t>HP PageWide Enterprise Color MFP 586f,G1W40A,No fax, Hard Disk Drive, or workflow features; HP PageWide Managed Color Flow MFP E58650z,L3U43A,Managed Print Services Version</t>
  </si>
  <si>
    <t>ES_1024439_5022016000000_0007021</t>
  </si>
  <si>
    <t>HP PageWide Enterprise Color 556dn</t>
  </si>
  <si>
    <t>G1W46A</t>
  </si>
  <si>
    <t>HP PageWide Managed Color E55650dn,L3U44A,identical to 556dn, but used for Managed Print Services business</t>
  </si>
  <si>
    <t>ES_1024439_5022016000000_0007135</t>
  </si>
  <si>
    <t>HP PageWide Enterprise Color 556xh</t>
  </si>
  <si>
    <t>G1W47A</t>
  </si>
  <si>
    <t>ES_1024439_5022016000000_0007139</t>
  </si>
  <si>
    <t>HP LaserJet Pro M102w</t>
  </si>
  <si>
    <t>G3Q35A</t>
  </si>
  <si>
    <t>ES_1024439_G3Q35A_04142016145718_4955560</t>
  </si>
  <si>
    <t>HP LaserJet Pro M203dn</t>
  </si>
  <si>
    <t>G3Q46A</t>
  </si>
  <si>
    <t>HP LaserJet Pro M203d,G3Q50A,; HP LaserJet Pro M203dw,G3Q47A,</t>
  </si>
  <si>
    <t>ES_1024439_G3Q46A_05112016141849_5586664</t>
  </si>
  <si>
    <t>HP LaserJet Pro MFP M130a</t>
  </si>
  <si>
    <t>G3Q57A</t>
  </si>
  <si>
    <t>HP LaserJet Pro MFP M130fn,G3Q59A,; HP LaserJet Pro MFP M130fw,G3Q60A,; HP LaserJet Pro MFP M130nw,G3Q58A,</t>
  </si>
  <si>
    <t>ES_1024439_G3Q57A_05242016133636_4401361</t>
  </si>
  <si>
    <t>HP LaserJet Pro MFP M227fdw</t>
  </si>
  <si>
    <t>G3Q75A</t>
  </si>
  <si>
    <t>HP LaserJet Pro MFP M227fdn,G3Q79A,; HP LaserJet Pro MFP M227sdn,G3Q74A,</t>
  </si>
  <si>
    <t>ES_1024439_G3Q75A_06122016111724_3373071</t>
  </si>
  <si>
    <t>HP PageWide Pro 352dw</t>
  </si>
  <si>
    <t>J6U57A</t>
  </si>
  <si>
    <t>ES_1024439_6022016000000_0007208</t>
  </si>
  <si>
    <t>HP PageWide Enterprise Color 765dn</t>
  </si>
  <si>
    <t>J7Z04A</t>
  </si>
  <si>
    <t>ES_1024439_10162017000000_0009738</t>
  </si>
  <si>
    <t>HP PageWide Managed Color E75160dn</t>
  </si>
  <si>
    <t>J7Z06A</t>
  </si>
  <si>
    <t>ES_1024439_10162017000000_0009763</t>
  </si>
  <si>
    <t>HP PageWide Managed Color Flow MFP E77660zs</t>
  </si>
  <si>
    <t>J7Z07A</t>
  </si>
  <si>
    <t>HP PageWide Managed Color Flow MFP 77660zs,J7Z03A,Identical to E77660zs but no inline paper finisher module; HP PageWide Managed Color Flow MFP E776z,2GP11A,Identical to the E77660z. LPD version. (80 ppm speed set at regional distribution center); HP PageWide Managed Color MFP E77660dn,Z5G77A,Identical to E77660zs but no inline paper finisher and no scanned data-accelerator module; HP PageWide Managed Color MFP E776dn,2GP05A,Identical to the E77660dn. LPD version. (80 ppm speed set at regional distribution center)</t>
  </si>
  <si>
    <t>ES_1024439_9062017000000_0009723</t>
  </si>
  <si>
    <t>HP PageWide Enterprise Color MFP 780dn</t>
  </si>
  <si>
    <t>J7Z09A</t>
  </si>
  <si>
    <t>HP PageWide Enterprise Color MFP 780dns,J7Z10A,Identical to E77650zs but has inline paper finisher module</t>
  </si>
  <si>
    <t>ES_1024439_10162017000000_0009733</t>
  </si>
  <si>
    <t>HP PageWide Enterprise Color Flow MFP 785zs</t>
  </si>
  <si>
    <t>J7Z12A</t>
  </si>
  <si>
    <t>HP PageWide Enterprise Color Flow MFP 785f,J7Z11A,Identical to 785zs, but no inline paper finisher and no wireless</t>
  </si>
  <si>
    <t>ES_1024439_9052017000000_0009719</t>
  </si>
  <si>
    <t>HP PageWide Managed Color Flow MFP E77650zs</t>
  </si>
  <si>
    <t>J7Z14A</t>
  </si>
  <si>
    <t>HP PageWide Managed Color Flow MFP E77650z,J7Z08A,Identical to E77650zs but no inline paper finisher module; HP PageWide Managed Color Flow MFP E776z,2GP10A,Identical to the E77650z. LPD version. (70 ppm speed set at regional distribution center); HP PageWide Managed Color MFP E77650dn,J7Z13A,Identical to E77650zs but no inline paper finisher and no scanned-data-accelerator module; HP PageWide Managed Color MFP E77650dns,Z5G79A,Identical to E77650zs but no scanned-data-accelerator module; HP PageWide Managed Color MFP E776dn,2GP04A,Identical to the E77650dn. LPD version. (70 ppm speed set at regional distribution center)</t>
  </si>
  <si>
    <t>ES_1024439_9052017000000_0009709</t>
  </si>
  <si>
    <t>HP Color LaserJet Enterprise M652dn</t>
  </si>
  <si>
    <t>J7Z99A</t>
  </si>
  <si>
    <t>HP Color LaserJet Managed E65050dn,L3U55A,Managed Print version of the M652dn</t>
  </si>
  <si>
    <t>ES_1024439_5012017000000_0008566</t>
  </si>
  <si>
    <t>HP Color LaserJet Enterprise M653x</t>
  </si>
  <si>
    <t>J8A05A</t>
  </si>
  <si>
    <t>HP Color LaserJet Enterprise M653dh,J8A06A,Does not have additional 550 sheet tray. Does not have wireless.Has 320GB Hard drive; HP Color LaserJet Managed E65060dn,L3U56A,Does not have additional 550 sheet tray. Does not have wireless.Managed Print Services version of 653dn</t>
  </si>
  <si>
    <t>ES_1024439_5012017000000_0008548</t>
  </si>
  <si>
    <t>HP Color LaserJet Enterprise Flow MFP M681z</t>
  </si>
  <si>
    <t>J8A13A</t>
  </si>
  <si>
    <t>HP Color LaserJet Enterprise Flow MFP M681f,J8A12A,Does not have fax. Does not have 3 bin stapler/stacker output.; HP Color LaserJet Enterprise MFP M681dh,J8A10A,Does not have enhanced flow scanner. Does not have fax. Does not have 3 bin stapler/stacker output.; HP Color LaserJet Enterprise MFP M681f,J8A11A,Does not have enhanced flow scanner. Does not have 3 bin stapler/stacker output; HP Color LaserJet Managed MFP E67550dh,L3U66A,Managed Print Services version of M681dh. Does not have enhanced flow scanner. Does not have fax. Does not have 3 bin stapler/stacker output.</t>
  </si>
  <si>
    <t>ES_1024439_5012017000000_0008554</t>
  </si>
  <si>
    <t>HP Color LaserJet Enterprise Flow MFP M682z</t>
  </si>
  <si>
    <t>J8A17A</t>
  </si>
  <si>
    <t>HP Color LaserJet Managed Flow MFP E67560z,L3U70A,Managed Print Services version. Does not have fax or wireless. Does not have 2000 sheet high-capacity-input tray</t>
  </si>
  <si>
    <t>ES_1024439_5012017000000_0008562</t>
  </si>
  <si>
    <t>HP LaserJet Pro M501dn</t>
  </si>
  <si>
    <t>J8H61A</t>
  </si>
  <si>
    <t>ES_1024439_4012016000000_0007010</t>
  </si>
  <si>
    <t>HP LaserJet Enterprise MFP M631z</t>
  </si>
  <si>
    <t>J8J65A</t>
  </si>
  <si>
    <t>HP LaserJet Enterprise Flow MFP M631h},J8J64A,Does not have fax, HDD, or 3x550 stand. Has enhanced flow scanner; HP LaserJet Managed MFP E62555dn,J8J66A,Managed Print Services version of M631dn</t>
  </si>
  <si>
    <t>ES_1024439_5012017000000_0008529</t>
  </si>
  <si>
    <t>HP LaserJet Enterprise Flow MFP M632z</t>
  </si>
  <si>
    <t>J8J72A</t>
  </si>
  <si>
    <t>HP LaserJet Enterprise MFP M632fht,J8J71A,does not have 2000 page HCI or flow features; HP LaserJet Enterprise MFP M632h,J8J70A,Does not have fax, 2000 page HCI or flow features; HP LaserJet Managed Flow MFP E62565h,J8J74A,Does not have stapler/stack, fax, or flow features; HP LaserJet Managed Flow MFP E62565z,J8J79A,Managed Print Services version of M632z. Does not have fax; HP LaserJet Managed MFP E62565hs,J8J73A,Does not have fax or flow features</t>
  </si>
  <si>
    <t>ES_1024439_5012017000000_0008535</t>
  </si>
  <si>
    <t>HP LaserJet Enterprise Flow MFP M633z</t>
  </si>
  <si>
    <t>J8J78A</t>
  </si>
  <si>
    <t>HP LaserJet Enterprise MFP M633fh,J8J76A,Does not have flow features, stapler/stacker, or 2000 page HCI; HP LaserJet Managed Flow MFP E62575z,J8J80A,Managed Print Services version of M633z. Does not have fax</t>
  </si>
  <si>
    <t>ES_1024439_5012017000000_0008543</t>
  </si>
  <si>
    <t>HP PageWide Pro 377dw MFP</t>
  </si>
  <si>
    <t>J9V80A</t>
  </si>
  <si>
    <t>ES_1024439_6022016000000_0007211</t>
  </si>
  <si>
    <t>HP LaserJet Enterprise M607dn</t>
  </si>
  <si>
    <t>K0Q15A</t>
  </si>
  <si>
    <t>HP LaserJet Managed E60055dn,M0P33A,Managed Print Services version</t>
  </si>
  <si>
    <t>ES_1024439_5012017000000_0008623</t>
  </si>
  <si>
    <t>HP LaserJet Enterprise M608x</t>
  </si>
  <si>
    <t>K0Q19A</t>
  </si>
  <si>
    <t>HP LaserJet Enterprise M608dh,M0P32A,includes a hard disk drive; HP LaserJet Enterprise M608dn,K0Q18A,Does not include additional 500 sheet feeder; HP LaserJet Managed E60065dn,M0P35A,Managed bundle does not include additional 500 sheet feeder; HP LaserJet Managed E60065x,M0P36A,Managed bundle is the same as M608x</t>
  </si>
  <si>
    <t>ES_1024439_5012017000000_0008616</t>
  </si>
  <si>
    <t>HP LaserJet Enterprise M609x</t>
  </si>
  <si>
    <t>K0Q22A</t>
  </si>
  <si>
    <t>HP LaserJet Enterprise M609dh,K0Q20A,Has a hard disk drive; HP LaserJet Enterprise M609dn,K0Q21A,Does not include additional 500 sheet feeder; HP LaserJet Managed E60075dn,M0P39A,Managed print bundle does not include additional 500 sheet feeder; HP LaserJet Managed E60075x,M0P40A,Managed print version - is the same as M609x</t>
  </si>
  <si>
    <t>ES_1024439_5012017000000_0008609</t>
  </si>
  <si>
    <t>HP PageWide Pro 577z MFP</t>
  </si>
  <si>
    <t>K9Z76A</t>
  </si>
  <si>
    <t>ES_1024439_3082016000000_0006915</t>
  </si>
  <si>
    <t>HP Color LaserJet Pro MFP M377dw</t>
  </si>
  <si>
    <t>M5H23A</t>
  </si>
  <si>
    <t>ES_1024439_4012016000000_0007008</t>
  </si>
  <si>
    <t>HP LaserJet Pro M12a</t>
  </si>
  <si>
    <t>T0L45A</t>
  </si>
  <si>
    <t>HP LaserJet Pro M12w,T0L46A,</t>
  </si>
  <si>
    <t>ES_1024439_T0L45A_05242016134759_6786462</t>
  </si>
  <si>
    <t>HP LaserJet Pro MFP M26a</t>
  </si>
  <si>
    <t>T0L49A</t>
  </si>
  <si>
    <t>HP LaserJet Pro MFP M26nw,T0L50A,</t>
  </si>
  <si>
    <t>ES_1024439_T0L49A_05042016100638_6035119</t>
  </si>
  <si>
    <t>HP Color LaserJet Pro M154a</t>
  </si>
  <si>
    <t>T6B51A</t>
  </si>
  <si>
    <t>HP Color LaserJet Pro M154nw,T6B52A,</t>
  </si>
  <si>
    <t>ES_1024439_T6B51A_04202017133145_8556787</t>
  </si>
  <si>
    <t>HP Color LaserJet Pro M254dw</t>
  </si>
  <si>
    <t>T6B60A</t>
  </si>
  <si>
    <t>HP Color LaserJet Pro M254dn,T6B61A,</t>
  </si>
  <si>
    <t>ES_1024439_T6B60A_04202017091411_5574457</t>
  </si>
  <si>
    <t>HP Color LaserJet Pro MFP M180n</t>
  </si>
  <si>
    <t>T6B70A</t>
  </si>
  <si>
    <t>HP Color LaserJet Pro MFP M180nw,T6B74A,; HP Color LaserJet Pro MFP M181fw,T6B71A,</t>
  </si>
  <si>
    <t>ES_1024439_T6B70A_04272017140544_3381769</t>
  </si>
  <si>
    <t>HP Color LaserJet Pro MFP M281fdn</t>
  </si>
  <si>
    <t>T6B81A</t>
  </si>
  <si>
    <t>HP Color LaserJet Pro MFP M281cdw,T6B83A,; HP Color LaserJet Pro MFP M281fdw,T6B82A,</t>
  </si>
  <si>
    <t>ES_1024439_T6B81A_05312017095838_8694574</t>
  </si>
  <si>
    <t>HP PageWide Pro MFP 772dw</t>
  </si>
  <si>
    <t>W1B31A</t>
  </si>
  <si>
    <t>HP PageWide Pro MFP 772dn,Model Numbers Y3Z54A, Y3Z54B, Y3Z54D and Y3Z54V,Identical to W1B31A, but no WiFi and different Model Name and Model Number to identify selling region; HP PageWide Pro MFP 772dw,Model Numbers W1B31B and W1B31D,Identical to W1B31A but with different Model Number to identify
selling region</t>
  </si>
  <si>
    <t>ES_1024439_5302017000000_0008504</t>
  </si>
  <si>
    <t>HP PageWide Managed MFP P77740dw</t>
  </si>
  <si>
    <t>W1B33A</t>
  </si>
  <si>
    <t>HP PageWide Managed MFP P77740dn,Model Numbers Y3Z57A, Y3Z57B and Y3Z57D,Identical to W1B33A, but no WiFi and different Model Name and Model Numbers to identify selling region; HP PageWide Managed MFP P77740dw,Model Numbers W1B33B, W1B33D and W1B33V,Identical to W1B33A but with different Model Numbers to identify selling region</t>
  </si>
  <si>
    <t>ES_1024439_5152017000000_0008496</t>
  </si>
  <si>
    <t>HP PageWide Managed MFP P77750z</t>
  </si>
  <si>
    <t>W1B37A</t>
  </si>
  <si>
    <t>HP PageWide Managed MFP P77750z,W1B37B and W1B37D,Identical to W1B37A but with different Model Number to identify selling region</t>
  </si>
  <si>
    <t>ES_1024439_5152017000000_0008482</t>
  </si>
  <si>
    <t>HP PageWide Managed MFP P77760z</t>
  </si>
  <si>
    <t>W1B38A</t>
  </si>
  <si>
    <t>HP PageWide Managed MFP P77760z,W1B38B,W1B38C and W1B38BD,Identical to W1B38A but with a different Model Number to identify selling region</t>
  </si>
  <si>
    <t>ES_1024439_5152017000000_0008477</t>
  </si>
  <si>
    <t>HP PageWide Managed MFP P77740z</t>
  </si>
  <si>
    <t>W1B39A</t>
  </si>
  <si>
    <t>HP PageWide Managed MFP P77740z,Model Numbers W1B39B, W1B39D, &amp; W1B39V,Identical to W1B39A but with different Model Number to identify selling region</t>
  </si>
  <si>
    <t>ES_1024439_5152017000000_0008486</t>
  </si>
  <si>
    <t>HP LaserJet Managed Flow MFP E72525z</t>
  </si>
  <si>
    <t>X3A59A</t>
  </si>
  <si>
    <t>HP LaserJet Managed MFP E72525dn,X3A60A,Does not include advanced scanner that is standard on all Flow products</t>
  </si>
  <si>
    <t>ES_1024439_4042017000000_0008445</t>
  </si>
  <si>
    <t>HP LaserJet Managed Flow MFP E72530z</t>
  </si>
  <si>
    <t>X3A62A</t>
  </si>
  <si>
    <t>HP LaserJet Managed MFP E72530dn,X3A63A,Does not include advanced scanner that is standard on all Flow products</t>
  </si>
  <si>
    <t>ES_1024439_4042017000000_0008448</t>
  </si>
  <si>
    <t>HP LaserJet Managed Flow MFP E72535z</t>
  </si>
  <si>
    <t>X3A65A</t>
  </si>
  <si>
    <t>HP  LaserJet Managed MFP E72535dn,X3A66A,Does not include advanced scanner that is standard on all Flow products</t>
  </si>
  <si>
    <t>ES_1024439_4042017000000_0008451</t>
  </si>
  <si>
    <t>HP LaserJet Managed Flow MFP E82540z</t>
  </si>
  <si>
    <t>X3A68A</t>
  </si>
  <si>
    <t>HP LaserJet Managed Flow MFP E82540z,X3869A,Does not include advanced scanner that is standard on all Flow products</t>
  </si>
  <si>
    <t>ES_1024439_4042017000000_0008352</t>
  </si>
  <si>
    <t>HP LaserJet Managed Flow MFP E82550z</t>
  </si>
  <si>
    <t>X3A71A</t>
  </si>
  <si>
    <t>HP LaserJet Managed MFP E82550dn,X3872A,Does not include advanced scanner that is standard on all Flow products</t>
  </si>
  <si>
    <t>ES_1024439_4042017000000_0008355</t>
  </si>
  <si>
    <t>HP LaserJet Managed Flow MFP E82560z</t>
  </si>
  <si>
    <t>X3A74A</t>
  </si>
  <si>
    <t>HP LaserJet Managed MFP E82560dn,X3875A,Does not include advanced scanner that is standard on all Flow products</t>
  </si>
  <si>
    <t>ES_1024439_4042017000000_0008358</t>
  </si>
  <si>
    <t>HP Color LaserJet Managed Flow MFP E77822z</t>
  </si>
  <si>
    <t>X3A77A</t>
  </si>
  <si>
    <t>HP Color LaserJet Managed MFP E77822dn,X3A78A,Does not include advanced scanner that is standard on all Flow products</t>
  </si>
  <si>
    <t>ES_1024439_4042017000000_0008370</t>
  </si>
  <si>
    <t>HP Color LaserJet Managed Flow MFP E77825z</t>
  </si>
  <si>
    <t>X3A80A</t>
  </si>
  <si>
    <t>HP Color LaserJet Managed MFP E77825dn,X3A81A,Does not include advanced scanner that is standard on all Flow products</t>
  </si>
  <si>
    <t>ES_1024439_4042017000000_0008373</t>
  </si>
  <si>
    <t>HP Color LaserJet Managed Flow MFP E77830z</t>
  </si>
  <si>
    <t>X3A83A</t>
  </si>
  <si>
    <t>HP Color LaserJet Managed MFP E77830dn,X3A84A,Does not include advanced scanner that is standard on all Flow products</t>
  </si>
  <si>
    <t>ES_1024439_4042017000000_0008376</t>
  </si>
  <si>
    <t>HP Color LaserJet Managed Flow MFP E87640z</t>
  </si>
  <si>
    <t>X3A86A</t>
  </si>
  <si>
    <t>HP Color LaserJet Managed MFP E87640dn,X3A87A,Does not include advanced scanner that is standard on all Flow products</t>
  </si>
  <si>
    <t>ES_1024439_4042017000000_0008361</t>
  </si>
  <si>
    <t>HP Color LaserJet Managed Flow MFP E87650z</t>
  </si>
  <si>
    <t>X3A89A</t>
  </si>
  <si>
    <t>HP Color LaserJet Managed MFP E87650dn,X3A90A,Does not include advanced scanner that is standard on all Flow products</t>
  </si>
  <si>
    <t>ES_1024439_4042017000000_0008364</t>
  </si>
  <si>
    <t>HP Color LaserJet Managed Flow MFP E8760z</t>
  </si>
  <si>
    <t>X3A92A</t>
  </si>
  <si>
    <t>HP Color LaserJet Managed MFP E87660dn,X3A93A,Does not include advanced scanner that is standard on all Flow products</t>
  </si>
  <si>
    <t>ES_1024439_4042017000000_0008367</t>
  </si>
  <si>
    <t>HP PageWide Pro 750dw</t>
  </si>
  <si>
    <t>Y3Z46A</t>
  </si>
  <si>
    <t>HP PageWide Pro 750dn,Y3Z44A, Y3Z44B, Y3Z44D and Y3Z44V,Identical to Y3Z46A, but no WiFi and different Model Number to identify selling region; HP PageWide Pro 750dw,Model Numbers Y3Z46B, Y3Z46D and Y3Z46V,Identical to Y3Z46A but with different Model Number to identify selling region</t>
  </si>
  <si>
    <t>ES_1024439_5152017000000_0008520</t>
  </si>
  <si>
    <t>HP PageWide Managed P75050dw</t>
  </si>
  <si>
    <t>Y3Z47A</t>
  </si>
  <si>
    <t>HP PageWide Managed P75050dn,Model Numbers Y3Z45A, Y3Z45B and Y3Z45D,Identical to Y3Z47A, but no WiFi and different Model Name and Model Number to identify selling region; HP PageWide Managed P75050dw,Model Numbers Y3Z47B, Y3Z47D and Y3Z47V,Identical to Y3Z47A but with different Model Number to identify selling region</t>
  </si>
  <si>
    <t>ES_1024439_5152017000000_0008512</t>
  </si>
  <si>
    <t>HP PageWide Pro MFP 777z</t>
  </si>
  <si>
    <t>Y3Z55A</t>
  </si>
  <si>
    <t>HP PageWide Pro MFP 777z,Y3Z55B, Y3Z55D and Y3Z55V,Identical to Y3Z55A but with different Model Number to identify selling region</t>
  </si>
  <si>
    <t>ES_1024439_5152017000000_0008491</t>
  </si>
  <si>
    <t>Samsung</t>
  </si>
  <si>
    <t>CLP-680DW</t>
  </si>
  <si>
    <t>CLP-680ND,CLP-680ND,</t>
  </si>
  <si>
    <t>ES_1024439_CLP-680DW_11232017020710_2830598</t>
  </si>
  <si>
    <t>CLP-775ND</t>
  </si>
  <si>
    <t>ES_1024439_CLP-775ND_11232017022057_3657131</t>
  </si>
  <si>
    <t>CLX-6260FW</t>
  </si>
  <si>
    <t>CLX-6260FD,CLX-6260FD,; CLX-6260FR,CLX-6260FR,; CLX-6260ND,CLX-6260ND,</t>
  </si>
  <si>
    <t>ES_1024439_CLX-6260FW_11232017022308_3788407</t>
  </si>
  <si>
    <t>CLX-8640ND</t>
  </si>
  <si>
    <t>ES_1024439_CLX-8640ND_11232017022858_4138725</t>
  </si>
  <si>
    <t>CLX-8650ND</t>
  </si>
  <si>
    <t>ES_1024439_CLX-8650ND_11232017022956_4196552</t>
  </si>
  <si>
    <t>ML-3750ND</t>
  </si>
  <si>
    <t>ES_1024439_ML-3750ND_11232017023054_4254312</t>
  </si>
  <si>
    <t>ML-4512ND</t>
  </si>
  <si>
    <t>ES_1024439_ML-4512ND_11232017023202_4322501</t>
  </si>
  <si>
    <t>ML-5015ND</t>
  </si>
  <si>
    <t>ML-5010ND,ML-5010ND,; ML-5012ND,ML-5012ND,</t>
  </si>
  <si>
    <t>ES_1024439_ML-5015ND_11232017023304_4384841</t>
  </si>
  <si>
    <t>ML-5515ND</t>
  </si>
  <si>
    <t>ES_1024439_ML-5515ND_11232017023907_4747679</t>
  </si>
  <si>
    <t>ML-6515ND</t>
  </si>
  <si>
    <t>ES_1024439_ML-6515ND_11232017023956_4796699</t>
  </si>
  <si>
    <t>MultiXpress K2200ND</t>
  </si>
  <si>
    <t>MultiXpress K2200,MultiXpress K2200,</t>
  </si>
  <si>
    <t>ES_1024439_MultiXpress K2200ND_11292017075250_1970995</t>
  </si>
  <si>
    <t>MultiXpress K3250NR</t>
  </si>
  <si>
    <t>ES_1024439_MultiXpress K3250NR_11232017034104_8464957</t>
  </si>
  <si>
    <t>MultiXpress K3300NR</t>
  </si>
  <si>
    <t>ES_1024439_MultiXpress K3300NR_11232017034201_8521810</t>
  </si>
  <si>
    <t>MultiXpress K4250RX</t>
  </si>
  <si>
    <t>MultiXpress K4250LX,MultiXpress K4250LX,</t>
  </si>
  <si>
    <t>ES_1024439_MultiXpress K4250RX_11232017034304_8584809</t>
  </si>
  <si>
    <t>MultiXpress K4300LX</t>
  </si>
  <si>
    <t>ES_1024439_MultiXpress K4300LX_11232017034558_8758428</t>
  </si>
  <si>
    <t>MultiXpress K4350LX</t>
  </si>
  <si>
    <t>ES_1024439_MultiXpress K4350LX_11232017034642_8802695</t>
  </si>
  <si>
    <t>MultiXpress K7400GX</t>
  </si>
  <si>
    <t>MultiXpress K7400LX,MultiXpress K7400LX,</t>
  </si>
  <si>
    <t>ES_1024439_MultiXpress K7400GX_11272017073945_8385262</t>
  </si>
  <si>
    <t>MultiXpress K7500GX</t>
  </si>
  <si>
    <t>MultiXpress K7500LX,MultiXpress K7500LX,</t>
  </si>
  <si>
    <t>ES_1024439_MultiXpress K7500GX_11272017074517_8717959</t>
  </si>
  <si>
    <t>MultiXpress K7600GX</t>
  </si>
  <si>
    <t>MultiXpress K7600LX,MultiXpress K7600LX,</t>
  </si>
  <si>
    <t>ES_1024439_MultiXpress K7600GX_11272017074735_8855262</t>
  </si>
  <si>
    <t>MultiXpress M4370LX</t>
  </si>
  <si>
    <t>ES_1024439_MultiXpress M4370LX_11272017075047_9047364</t>
  </si>
  <si>
    <t>MultiXpress M5360RX</t>
  </si>
  <si>
    <t>ES_1024439_MultiXpress M5360RX_11272017075248_9168082</t>
  </si>
  <si>
    <t>MultiXpress M5370LX</t>
  </si>
  <si>
    <t>ES_1024439_MultiXpress M5370LX_11272017075416_9256251</t>
  </si>
  <si>
    <t>MultiXpress X3220NR</t>
  </si>
  <si>
    <t>ES_1024439_MultiXpress X3220NR_11272017075541_9341448</t>
  </si>
  <si>
    <t>MultiXpress X3280NR</t>
  </si>
  <si>
    <t>ES_1024439_MultiXpress X3280NR_11272017075727_9447783</t>
  </si>
  <si>
    <t>MultiXpress X4220RX</t>
  </si>
  <si>
    <t>ES_1024439_MultiXpress X4220RX_11272017075858_9538297</t>
  </si>
  <si>
    <t>MultiXpress X4250LX</t>
  </si>
  <si>
    <t>ES_1024439_MultiXpress X4250LX_11272017080021_9621410</t>
  </si>
  <si>
    <t>MultiXpress X4300LX</t>
  </si>
  <si>
    <t>ES_1024439_MultiXpress X4300LX_11282017072200_3720873</t>
  </si>
  <si>
    <t>MultiXpress X7400GX</t>
  </si>
  <si>
    <t>MultiXpress X7400LX,MultiXpress X7400LX,</t>
  </si>
  <si>
    <t>ES_1024439_MultiXpress X7400GX_11272017080159_9719533</t>
  </si>
  <si>
    <t>MultiXpress X7500GX</t>
  </si>
  <si>
    <t>MultiXpress X7500LX,MultiXpress X7500LX,</t>
  </si>
  <si>
    <t>ES_1024439_MultiXpress X7500GX_11272017080454_9894294</t>
  </si>
  <si>
    <t>MultiXpress X7600GX</t>
  </si>
  <si>
    <t>,MultiXpress X7600LX,</t>
  </si>
  <si>
    <t>ES_1024439_MultiXpress X7600GX_11272017081341_0421048</t>
  </si>
  <si>
    <t>ProXpress C2620DW</t>
  </si>
  <si>
    <t>ES_1024439_ProXpress C2620DW_11272017084046_2046866</t>
  </si>
  <si>
    <t>ProXpress C2670FW</t>
  </si>
  <si>
    <t>ES_1024439_ProXpress C2670FW_11282017072223_3743604</t>
  </si>
  <si>
    <t>ProXpress C3010DW</t>
  </si>
  <si>
    <t>ProXpress C3010ND,ProXpress C3010ND,</t>
  </si>
  <si>
    <t>ES_1024439_ProXpress C3010DW_11282017072247_3767770</t>
  </si>
  <si>
    <t>ProXpress C3060FR</t>
  </si>
  <si>
    <t>ProXpress C3060FW,ProXpress C3060FW,; ProXpress C3060ND,ProXpress C3060ND,</t>
  </si>
  <si>
    <t>ES_1024439_ProXpress C3060FR_11282017072400_3840782</t>
  </si>
  <si>
    <t>ProXpress C4010ND</t>
  </si>
  <si>
    <t>ProXpress C4012ND,ProXpress C4012ND,</t>
  </si>
  <si>
    <t>ES_1024439_ProXpress C4010ND_11282017072508_3908175</t>
  </si>
  <si>
    <t>ProXpress C4060FX</t>
  </si>
  <si>
    <t>ProXpress C4062FX,ProXpress C4062FX,</t>
  </si>
  <si>
    <t>ES_1024439_ProXpress C4060FX_11272017084221_2141624</t>
  </si>
  <si>
    <t>ProXpress M3325ND</t>
  </si>
  <si>
    <t>ProXpress M3320ND,ProXpress M3320ND,</t>
  </si>
  <si>
    <t>ES_1024439_ProXpress M3325ND_11282017072617_3977959</t>
  </si>
  <si>
    <t>ProXpress M3375FD</t>
  </si>
  <si>
    <t>ProXpress M3370FD,ProXpress M3370FD,</t>
  </si>
  <si>
    <t>ES_1024439_ProXpress M3375FD_11282017072729_4049761</t>
  </si>
  <si>
    <t>ProXpress M3825DW</t>
  </si>
  <si>
    <t>ProXpress M3820DW,ProXpress M3820DW,; ProXpress M3820ND,ProXpress M3820ND,; ProXpress M3825ND,ProXpress M3825ND,</t>
  </si>
  <si>
    <t>ES_1024439_ProXpress M3825DW_11282017072834_4114823</t>
  </si>
  <si>
    <t>ProXpress M3875FW</t>
  </si>
  <si>
    <t>ProXpress M3870FD,ProXpress M3870FD,; ProXpress M3870FW,ProXpress M3870FW,; ProXpress M3875FD,ProXpress M3875FD,</t>
  </si>
  <si>
    <t>ES_1024439_ProXpress M3875FW_11282017073103_4263415</t>
  </si>
  <si>
    <t>ProXpress M4025NX</t>
  </si>
  <si>
    <t>ProXpress M4020ND,ProXpress M4020ND,; ProXpress M4020NX,ProXpress M4020NX,; ProXpress M4024ND,ProXpress M4024ND,; ProXpress M4025ND,ProXpress M4025ND,</t>
  </si>
  <si>
    <t>ES_1024439_ProXpress M4025NX_11282017083451_8091215</t>
  </si>
  <si>
    <t>ProXpress M4030ND</t>
  </si>
  <si>
    <t>ES_1024439_ProXpress M4030ND_11282017083619_8179640</t>
  </si>
  <si>
    <t>ProXpress M4075FR</t>
  </si>
  <si>
    <t>ProXpress M4070FR,ProXpress M4070FR,; ProXpress M4070FX,ProXpress M4070FX,; ProXpress M4072FD,ProXpress M4072FD,; ProXpress M4075FX,ProXpress M4075FX,</t>
  </si>
  <si>
    <t>ES_1024439_ProXpress M4075FR_11282017083644_8204793</t>
  </si>
  <si>
    <t>ProXpress M4080FX</t>
  </si>
  <si>
    <t>ES_1024439_ProXpress M4080FX_11282017083852_8332647</t>
  </si>
  <si>
    <t>ProXpress M4530NX</t>
  </si>
  <si>
    <t>ProXpress M4530ND,ProXpress M4530ND,</t>
  </si>
  <si>
    <t>ES_1024439_ProXpress M4530NX_11282017083921_8361693</t>
  </si>
  <si>
    <t>ProXpress M4560FX</t>
  </si>
  <si>
    <t>ProXpress M4562FX,ProXpress M4562FX,</t>
  </si>
  <si>
    <t>ES_1024439_ProXpress M4560FX_12042017074628_3588685</t>
  </si>
  <si>
    <t>ProXpress M4580FX</t>
  </si>
  <si>
    <t>ProXpress M4583FX,ProXpress M4583FX,</t>
  </si>
  <si>
    <t>ES_1024439_ProXpress M4580FX_11292017072945_0585662</t>
  </si>
  <si>
    <t>SF-760P</t>
  </si>
  <si>
    <t>SF-765P,SF-765P,</t>
  </si>
  <si>
    <t>ES_1024439_SF-760P_11292017073131_0691683</t>
  </si>
  <si>
    <t>SL-M3820ND/XEG</t>
  </si>
  <si>
    <t>ProXpress M3820ND/XEG,ProXpress M3820ND/XEG,</t>
  </si>
  <si>
    <t>ES_1024439_SL-M3820ND/XEG_01082018063230_3150564</t>
  </si>
  <si>
    <t>Xpress C1810W</t>
  </si>
  <si>
    <t>CLP-415N,CLP-415N,</t>
  </si>
  <si>
    <t>ES_1024439_Xpress C1810W_11292017073253_0773192</t>
  </si>
  <si>
    <t>Xpress C1860FW</t>
  </si>
  <si>
    <t>CLX-4195FN,CLX-4195FN,; CLX-4195N,CLX-4195N,</t>
  </si>
  <si>
    <t>ES_1024439_Xpress C1860FW_11292017073703_1023288</t>
  </si>
  <si>
    <t>Xpress C430W</t>
  </si>
  <si>
    <t>Xpress C430,Xpress C430,</t>
  </si>
  <si>
    <t>ES_1024439_Xpress C430W_11292017073912_1152634</t>
  </si>
  <si>
    <t>Xpress C480FW</t>
  </si>
  <si>
    <t>Xpress C480,Xpress C480,; Xpress C480FN,Xpress C480FN,; Xpress C480W,Xpress C480W,; Xpress C483W,Xpress C483W,</t>
  </si>
  <si>
    <t>ES_1024439_Xpress C480FW_11292017074002_1202900</t>
  </si>
  <si>
    <t>Xpress M2020W</t>
  </si>
  <si>
    <t>Xpress M2020,Xpress M2020,; Xpress M2026,Xpress M2026,; Xpress M2026W,Xpress M2026W,</t>
  </si>
  <si>
    <t>ES_1024439_Xpress M2020W_11292017074214_1334089</t>
  </si>
  <si>
    <t>Xpress M2070FW</t>
  </si>
  <si>
    <t>Xpress M2070,Xpress M2070,; Xpress M2070F,Xpress M2070F,; Xpress M2070W,Xpress M2070W,; Xpress M2078W,Xpress M2078W,</t>
  </si>
  <si>
    <t>ES_1024439_Xpress M2070FW_11292017074348_1428803</t>
  </si>
  <si>
    <t>Xpress M2625D</t>
  </si>
  <si>
    <t>Xpress  M2625,Xpress  M2625,</t>
  </si>
  <si>
    <t>ES_1024439_Xpress M2625D_11292017075035_1835264</t>
  </si>
  <si>
    <t>Xpress M2675FN</t>
  </si>
  <si>
    <t>Xpress M2675F,Xpress M2675F,</t>
  </si>
  <si>
    <t>ES_1024439_Xpress M2675FN_11292017075147_1907505</t>
  </si>
  <si>
    <t>Xpress M2835DW</t>
  </si>
  <si>
    <t>Xpress M2820ND,Xpress M2820ND,; Xpress M2825DW,Xpress M2825DW,; Xpress M2825ND,Xpress M2825ND,; Xpress M2830DW,Xpress M2830DW,</t>
  </si>
  <si>
    <t>ES_1024439_Xpress M2835DW_11292017074524_1524367</t>
  </si>
  <si>
    <t>Xpress M2885FW</t>
  </si>
  <si>
    <t>Xpress M2870DW,Xpress M2870DW,; Xpress M2870FD,Xpress M2870FD,; Xpress M2870ND,Xpress M2870ND,; Xpress M2875DW,Xpress M2875DW,; Xpress M2875ND,Xpress M2875ND,; Xpress M2880FW,Xpress M2880FW,</t>
  </si>
  <si>
    <t>ES_1024439_Xpress M2885FW_11292017074709_1629338</t>
  </si>
  <si>
    <t>Xpress M3015DW</t>
  </si>
  <si>
    <t>ES_1024439_Xpress M3015DW_11292017074834_1714319</t>
  </si>
  <si>
    <t>Xpress M3065FW</t>
  </si>
  <si>
    <t>ES_1024439_Xpress M3065FW_11292017074904_1744259</t>
  </si>
  <si>
    <t>Konica Minolta Business Solutions U.S.A., Inc.</t>
  </si>
  <si>
    <t>Konica Minolta</t>
  </si>
  <si>
    <t>bizhub PRO 1100</t>
  </si>
  <si>
    <t>1100</t>
  </si>
  <si>
    <t>ES_14914_1100_08122015211511_9801525</t>
  </si>
  <si>
    <t>bizhub 367</t>
  </si>
  <si>
    <t>302301</t>
  </si>
  <si>
    <t>N512,N512,</t>
  </si>
  <si>
    <t>ES_14914_bizhub 367_04012015110129_1039655</t>
  </si>
  <si>
    <t>bizhub 287</t>
  </si>
  <si>
    <t>N511,N511,</t>
  </si>
  <si>
    <t>ES_14914_bizhub 287_04012015110350_8250472</t>
  </si>
  <si>
    <t>bizhub 227</t>
  </si>
  <si>
    <t>N510,N510,</t>
  </si>
  <si>
    <t>ES_14914_bizhub 227_04012015110555_1808382</t>
  </si>
  <si>
    <t>bizhub 368</t>
  </si>
  <si>
    <t>302302</t>
  </si>
  <si>
    <t>ES_14914_302302_08182016102618_6120282</t>
  </si>
  <si>
    <t>bizhub 308</t>
  </si>
  <si>
    <t>ES_14914_302302_08182016102917_7365660</t>
  </si>
  <si>
    <t>bizhub 368e</t>
  </si>
  <si>
    <t>302303</t>
  </si>
  <si>
    <t>ES_14914_302303_09122017212306_9583924</t>
  </si>
  <si>
    <t>bizhub 308e</t>
  </si>
  <si>
    <t>ES_14914_302303_09122017212750_8894173</t>
  </si>
  <si>
    <t>AccurioPress 6120</t>
  </si>
  <si>
    <t>ES_14914_AccurioPress 6120_08182017131504_3629897</t>
  </si>
  <si>
    <t>AccurioPress 6136</t>
  </si>
  <si>
    <t>ES_14914_AccurioPress 6136_08182017131204_7250775</t>
  </si>
  <si>
    <t>AccurioPress 6136P</t>
  </si>
  <si>
    <t>ES_14914_AccurioPress 6136P_08182017131802_4255587</t>
  </si>
  <si>
    <t>AccurioPress C2060</t>
  </si>
  <si>
    <t>ES_14914_AccurioPress C2060_09092016145920_4427015</t>
  </si>
  <si>
    <t>AccurioPress C2070</t>
  </si>
  <si>
    <t>ES_14914_AccurioPress C2070_09092016145020_9719402</t>
  </si>
  <si>
    <t>AccurioPress C2070P</t>
  </si>
  <si>
    <t>ES_14914_AccurioPress C2070P_09092016145425_6476042</t>
  </si>
  <si>
    <t>AccurioPress C3070</t>
  </si>
  <si>
    <t>ES_14914_AccurioPress C3070_11072017142845_4207521</t>
  </si>
  <si>
    <t>AccurioPress C3080</t>
  </si>
  <si>
    <t>ES_14914_AccurioPress C3080_11072017142805_6045104</t>
  </si>
  <si>
    <t>AccurioPress C3080P</t>
  </si>
  <si>
    <t>ES_14914_AccurioPress C3080P_11072017142457_3815900</t>
  </si>
  <si>
    <t>AccurioPress C6085+PF-711 [MFP System]</t>
  </si>
  <si>
    <t>AccurioPress C6085</t>
  </si>
  <si>
    <t>ES_14914_AccurioPress C6085_03202017113158_8675015</t>
  </si>
  <si>
    <t>AccurioPress C6085+PF-707m [Printer System]</t>
  </si>
  <si>
    <t>ES_14914_AccurioPress C6085_03202017113533_5279769</t>
  </si>
  <si>
    <t>AccurioPress C6100+PF-711 [MFP System]</t>
  </si>
  <si>
    <t>AccurioPress C6100</t>
  </si>
  <si>
    <t>ES_14914_AccurioPress C6100_03212017114442_3792691</t>
  </si>
  <si>
    <t>AccurioPress C6100+PF-707m [Printer System]</t>
  </si>
  <si>
    <t>ES_14914_AccurioPress C6100_03212017114904_4643523</t>
  </si>
  <si>
    <t>AccurioPrint C2060L</t>
  </si>
  <si>
    <t>ES_14914_AccurioPrint C2060L_09092016150412_9595615</t>
  </si>
  <si>
    <t>AccurioPrint C3070L</t>
  </si>
  <si>
    <t>ES_14914_AccurioPrint C3070L_11072017142857_7524143</t>
  </si>
  <si>
    <t>bizhub 3301P</t>
  </si>
  <si>
    <t>ES_14914_bizhub 3301P_05072015130611_4718838</t>
  </si>
  <si>
    <t>bizhub 3602P</t>
  </si>
  <si>
    <t>ES_14914_bizhub 3602P_12182017215341_6212801</t>
  </si>
  <si>
    <t>bizhub 3622</t>
  </si>
  <si>
    <t>ES_14914_bizhub 3622_12182017222452_8092583</t>
  </si>
  <si>
    <t>bizhub 4402P</t>
  </si>
  <si>
    <t>ES_14914_bizhub 4402P_12182017214542_2799056</t>
  </si>
  <si>
    <t>bizhub 4422</t>
  </si>
  <si>
    <t>ES_14914_bizhub 4422_12182017221554_4922288</t>
  </si>
  <si>
    <t>bizhub 458</t>
  </si>
  <si>
    <t>ES_14914_bizhub 458_10062016114132_3565078</t>
  </si>
  <si>
    <t>bizhub 458e</t>
  </si>
  <si>
    <t>ES_14914_bizhub 458e_09122017211413_1458599</t>
  </si>
  <si>
    <t>bizhub 4702P</t>
  </si>
  <si>
    <t>ES_14914_bizhub 4702P_12182017213443_9209912</t>
  </si>
  <si>
    <t>bizhub 558</t>
  </si>
  <si>
    <t>ES_14914_bizhub 558_10062016113034_5140439</t>
  </si>
  <si>
    <t>bizhub 558e</t>
  </si>
  <si>
    <t>ES_14914_bizhub 558e_09122017210933_4330732</t>
  </si>
  <si>
    <t>bizhub 658e</t>
  </si>
  <si>
    <t>ES_14914_bizhub 658e_09122017210400_1874712</t>
  </si>
  <si>
    <t>bizhub 808</t>
  </si>
  <si>
    <t>ES_14914_bizhub 808_02092016122605_8460644</t>
  </si>
  <si>
    <t>bizhub 958</t>
  </si>
  <si>
    <t>ES_14914_bizhub 958_02092016122302_3548932</t>
  </si>
  <si>
    <t>bizhub C3351</t>
  </si>
  <si>
    <t>ES_14914_bizhub C3351_11012016202154_6845595</t>
  </si>
  <si>
    <t>bizhub C3851FS</t>
  </si>
  <si>
    <t>ES_14914_bizhub C3851FS_11012016202131_9492397</t>
  </si>
  <si>
    <t>bizhub C454e</t>
  </si>
  <si>
    <t>MFX-C4580N,MFX-C4580N,</t>
  </si>
  <si>
    <t>ES_14914_bizhub C454e_11132013145415_1848291</t>
  </si>
  <si>
    <t>bizhub C458</t>
  </si>
  <si>
    <t>MFX-C4590,MFX-C4590,</t>
  </si>
  <si>
    <t>ES_14914_bizhub C458_04142016211008_9086197</t>
  </si>
  <si>
    <t>bizhub C554e</t>
  </si>
  <si>
    <t>MFX-C5580N,MFX-C5580N,</t>
  </si>
  <si>
    <t>ES_14914_bizhub C554e_11132013145123_3961236</t>
  </si>
  <si>
    <t>bizhub C558</t>
  </si>
  <si>
    <t>MFX-C5590,MFX-C5590,</t>
  </si>
  <si>
    <t>ES_14914_bizhub C558_04142016210634_4234655</t>
  </si>
  <si>
    <t>bizhub C658</t>
  </si>
  <si>
    <t>ES_14914_bizhub C658_04142016210152_8728126</t>
  </si>
  <si>
    <t>bizhub C287</t>
  </si>
  <si>
    <t>C302200</t>
  </si>
  <si>
    <t>MFX-C2860, D311,MFX-C2860, D311,</t>
  </si>
  <si>
    <t>ES_14914_C302200_09292015202217_6682507</t>
  </si>
  <si>
    <t>bizhub C227</t>
  </si>
  <si>
    <t>MFX-C2260, D310,MFX-C2260, D310,</t>
  </si>
  <si>
    <t>ES_14914_C302200_09292015202544_6860152</t>
  </si>
  <si>
    <t>bizhub C364e</t>
  </si>
  <si>
    <t>C302300</t>
  </si>
  <si>
    <t>MFX-C3680N,MFX-C3680N,</t>
  </si>
  <si>
    <t>ES_14914_C302300_11132013150302_3970859</t>
  </si>
  <si>
    <t>bizhub C284e</t>
  </si>
  <si>
    <t>MFX-C2880N,MFX-C2880N,</t>
  </si>
  <si>
    <t>ES_14914_C302300_11142013143917_4009259</t>
  </si>
  <si>
    <t>bizhub C224e</t>
  </si>
  <si>
    <t>MFX-C2280N,MFX-C2280N,</t>
  </si>
  <si>
    <t>ES_14914_C302300_11142013144151_1311507</t>
  </si>
  <si>
    <t>bizhub C368</t>
  </si>
  <si>
    <t>C302301</t>
  </si>
  <si>
    <t>MFX-C3690,MFX-C3690,</t>
  </si>
  <si>
    <t>ES_14914_C302301_05072015131818_1527860</t>
  </si>
  <si>
    <t>bizhub C258</t>
  </si>
  <si>
    <t>MFX-C2590,MFX-C2590,</t>
  </si>
  <si>
    <t>ES_14914_C302301_05072015143543_5607024</t>
  </si>
  <si>
    <t>bizhub C308</t>
  </si>
  <si>
    <t>MFX-C3090,MFX-C3090,</t>
  </si>
  <si>
    <t>ES_14914_C302301_05072015143953_2746340</t>
  </si>
  <si>
    <t>bizhub C759</t>
  </si>
  <si>
    <t>C504501</t>
  </si>
  <si>
    <t>ES_14914_C504501_09122017205248_1312802</t>
  </si>
  <si>
    <t>bizhub C659</t>
  </si>
  <si>
    <t>ES_14914_C504501_09122017205351_7914702</t>
  </si>
  <si>
    <t>Workplace Hub</t>
  </si>
  <si>
    <t>ES_14914_Workplace Hub_01102018152058_8799160</t>
  </si>
  <si>
    <t>KYOCERA Document Solutions Inc.</t>
  </si>
  <si>
    <t>Copystar</t>
  </si>
  <si>
    <t>MFP (Multi Function Printer)</t>
  </si>
  <si>
    <t>CS2552ci</t>
  </si>
  <si>
    <t>ES_22472_CS2552ci_02242016100827_1067748</t>
  </si>
  <si>
    <t>CS 3011i</t>
  </si>
  <si>
    <t>ES_22472_CS 3011i_05202016125652_6584670</t>
  </si>
  <si>
    <t>CS 306ci</t>
  </si>
  <si>
    <t>ES_22472_CS 306ci_08112015212024_4031727</t>
  </si>
  <si>
    <t>CS 3212i</t>
  </si>
  <si>
    <t>ES_22472_CS 3212i_11172017153019_4099430</t>
  </si>
  <si>
    <t>CS3252ci</t>
  </si>
  <si>
    <t>ES_22472_CS3252ci_02242016101438_5524260</t>
  </si>
  <si>
    <t>CS 3511i</t>
  </si>
  <si>
    <t>ES_22472_CS 3511i_05202016130111_6214573</t>
  </si>
  <si>
    <t>CS 3552ci</t>
  </si>
  <si>
    <t>ES_22472_CS 3552ci_07072016144056_6796980</t>
  </si>
  <si>
    <t>CS 356ci</t>
  </si>
  <si>
    <t>ES_22472_CS 356ci_08112015212812_7706797</t>
  </si>
  <si>
    <t>CS 4002i</t>
  </si>
  <si>
    <t>ES_22472_CS 4002i_05182016142428_4312423</t>
  </si>
  <si>
    <t>CS 4012i</t>
  </si>
  <si>
    <t>ES_22472_CS 4012i_11172017152027_2473174</t>
  </si>
  <si>
    <t>CS 4052ci</t>
  </si>
  <si>
    <t>ES_22472_CS 4052ci_05132016113453_1753844</t>
  </si>
  <si>
    <t>CS 406ci</t>
  </si>
  <si>
    <t>ES_22472_CS 406ci_08112015211103_1160995</t>
  </si>
  <si>
    <t>CS 5002i</t>
  </si>
  <si>
    <t>ES_22472_CS 5002i_05182016142846_4806139</t>
  </si>
  <si>
    <t>CS 5052ci</t>
  </si>
  <si>
    <t>ES_22472_CS 5052ci_05132016114124_1288729</t>
  </si>
  <si>
    <t>CS 6002i</t>
  </si>
  <si>
    <t>ES_22472_CS 6002i_05182016143217_5137953</t>
  </si>
  <si>
    <t>CS 6052ci</t>
  </si>
  <si>
    <t>ES_22472_CS 6052ci_05132016114536_5263334</t>
  </si>
  <si>
    <t>CS 7002i</t>
  </si>
  <si>
    <t>ES_22472_CS 7002i_08172016134817_1239659</t>
  </si>
  <si>
    <t>CS7052ci</t>
  </si>
  <si>
    <t>ES_22472_CS7052ci_08172016134006_2143434</t>
  </si>
  <si>
    <t>CS 8002i</t>
  </si>
  <si>
    <t>ES_22472_CS 8002i_08172016135722_2508207</t>
  </si>
  <si>
    <t>CS8052ci</t>
  </si>
  <si>
    <t>ES_22472_CS8052ci_08172016134253_6982453</t>
  </si>
  <si>
    <t>ES_22472_CS8052ci_08172016134321_2909088</t>
  </si>
  <si>
    <t>KYOCERA</t>
  </si>
  <si>
    <t>ECOSYS M2040dn</t>
  </si>
  <si>
    <t>ES_22472_ECOSYS M2040dn_07142016205654_3153658</t>
  </si>
  <si>
    <t>ECOSYS M2540dw</t>
  </si>
  <si>
    <t>ES_22472_ECOSYS M2540dw_07142016205319_6944747</t>
  </si>
  <si>
    <t>ECOSYS M2635dw</t>
  </si>
  <si>
    <t>ES_22472_ECOSYS M2635dw_07142016210017_6813917</t>
  </si>
  <si>
    <t>ECOSYS M2640idw</t>
  </si>
  <si>
    <t>ES_22472_ECOSYS M2640idw_07142016204803_1289594</t>
  </si>
  <si>
    <t>ECOSYS M4125idn</t>
  </si>
  <si>
    <t>ES_22472_ECOSYS M4125idn_07312017155825_6200345</t>
  </si>
  <si>
    <t>ECOSYS M4132idn</t>
  </si>
  <si>
    <t>ES_22472_ECOSYS M4132idn_07312017161317_6380873</t>
  </si>
  <si>
    <t>ECOSYS M5521cdw</t>
  </si>
  <si>
    <t>ES_22472_ECOSYS M5521cdw_04282016204959_5314531</t>
  </si>
  <si>
    <t>ECOSYS M5526cdw</t>
  </si>
  <si>
    <t>ES_22472_ECOSYS M5526cdw_04282016204544_6885695</t>
  </si>
  <si>
    <t>ECOSYS M6030cdn</t>
  </si>
  <si>
    <t>Fax Modem,Wired &gt; 500 MHz - 1 Gb/s Ethernet, Scanners with non-CCFL Lamps - Light-Emitting Diodes (LED),Memory</t>
  </si>
  <si>
    <t>ES_22472_ECOSYS M6030cdn_01132015124719_4716994</t>
  </si>
  <si>
    <t>ECOSYS M6035cidn</t>
  </si>
  <si>
    <t>ES_22472_ECOSYS M6035cidn_01122015190700_7935027</t>
  </si>
  <si>
    <t>ECOSYS M6530cdn</t>
  </si>
  <si>
    <t>ES_22472_ECOSYS M6530cdn_01122015190255_8839810</t>
  </si>
  <si>
    <t>ECOSYS M6535cidn</t>
  </si>
  <si>
    <t>ES_22472_ECOSYS M6535cidn_01122015191124_5423159</t>
  </si>
  <si>
    <t>ECOSYS M8124cidn</t>
  </si>
  <si>
    <t>ES_22472_ECOSYS M8124cidn_08012017212113_6529934</t>
  </si>
  <si>
    <t>ECOSYS M8130cidn</t>
  </si>
  <si>
    <t>ES_22472_ECOSYS M8130cidn_08012017212520_4048064</t>
  </si>
  <si>
    <t>ECOSYS P2040dw</t>
  </si>
  <si>
    <t>ES_22472_ECOSYS P2040dw_07142016210740_4641063</t>
  </si>
  <si>
    <t>ECOSYS P2235dw</t>
  </si>
  <si>
    <t>ES_22472_ECOSYS P2235dw_07142016211025_5568559</t>
  </si>
  <si>
    <t>ECOSYS P3045dn</t>
  </si>
  <si>
    <t>ES_22472_ECOSYS P3045dn_08172016132127_2852811</t>
  </si>
  <si>
    <t>ECOSYS P3050dn</t>
  </si>
  <si>
    <t>ES_22472_ECOSYS P3050dn_08172016132842_7110228</t>
  </si>
  <si>
    <t>ECOSYS P3055dn</t>
  </si>
  <si>
    <t>ES_22472_ECOSYS P3055dn_08172016133153_6119692</t>
  </si>
  <si>
    <t>ECOSYS P3060dn</t>
  </si>
  <si>
    <t>ES_22472_ECOSYS P3060dn_08172016133356_4266600</t>
  </si>
  <si>
    <t>ECOSYS P5021cdw</t>
  </si>
  <si>
    <t>ES_22472_ECOSYS P5021cdw_04282016204008_3404050</t>
  </si>
  <si>
    <t>ECOSYS P5026cdw</t>
  </si>
  <si>
    <t>ES_22472_ECOSYS P5026cdw_04282016205551_8521742</t>
  </si>
  <si>
    <t>ECOSYS P6035cdn</t>
  </si>
  <si>
    <t>ES_22472_ECOSYS P6035cdn_01132015124456_8165936</t>
  </si>
  <si>
    <t>ECOSYS P6130cdn</t>
  </si>
  <si>
    <t>ES_22472_ECOSYS P6130cdn_01072015202212_1344800</t>
  </si>
  <si>
    <t>ECOSYS P7040cdn</t>
  </si>
  <si>
    <t>ES_22472_ECOSYS P7040cdn_03062015091746_6681349</t>
  </si>
  <si>
    <t>ECOSYS P8060cdn</t>
  </si>
  <si>
    <t>ES_22472_ECOSYS P8060cdn_03222017134216_4667418</t>
  </si>
  <si>
    <t>TASKalfa 2552ci</t>
  </si>
  <si>
    <t>ES_22472_TASKalfa 2552ci_02242016100801_1817487</t>
  </si>
  <si>
    <t>TASKalfa 3011i</t>
  </si>
  <si>
    <t>ES_22472_TASKalfa 3011i_05202016125620_2191571</t>
  </si>
  <si>
    <t>TASKalfa 306ci</t>
  </si>
  <si>
    <t>ES_22472_TASKalfa 306ci_08112015211934_3129392</t>
  </si>
  <si>
    <t>TASKalfa 3212i</t>
  </si>
  <si>
    <t>ES_22472_TASKalfa 3212i_11172017152951_9107739</t>
  </si>
  <si>
    <t>TASKalfa 3252ci</t>
  </si>
  <si>
    <t>ES_22472_TASKalfa 3252ci_02242016101347_3429140</t>
  </si>
  <si>
    <t>TASKalfa 3511i</t>
  </si>
  <si>
    <t>ES_22472_TASKalfa 3511i_05202016130047_7928357</t>
  </si>
  <si>
    <t>TASKalfa 3552ci</t>
  </si>
  <si>
    <t>ES_22472_TASKalfa 3552ci_07072016144033_2668653</t>
  </si>
  <si>
    <t>TASKalfa 356ci</t>
  </si>
  <si>
    <t>ES_22472_TASKalfa 356ci_08112015212636_7229063</t>
  </si>
  <si>
    <t>TASKalfa 4002i</t>
  </si>
  <si>
    <t>ES_22472_TASKalfa 4002i_05182016142345_6055188</t>
  </si>
  <si>
    <t>TASKalfa 4012i</t>
  </si>
  <si>
    <t>ES_22472_TASKalfa 4012i_11172017151924_8478909</t>
  </si>
  <si>
    <t>TASKalfa 4052ci</t>
  </si>
  <si>
    <t>ES_22472_TASKalfa 4052ci_05132016113409_7290738</t>
  </si>
  <si>
    <t>TASKalfa 406ci</t>
  </si>
  <si>
    <t>ES_22472_TASKalfa 406ci_08112015211029_3668134</t>
  </si>
  <si>
    <t>TASKalfa 5002i</t>
  </si>
  <si>
    <t>ES_22472_TASKalfa 5002i_05182016142828_8661008</t>
  </si>
  <si>
    <t>TASKalfa 5052ci</t>
  </si>
  <si>
    <t>ES_22472_TASKalfa 5052ci_05132016114102_9921139</t>
  </si>
  <si>
    <t>TASKalfa 6002i</t>
  </si>
  <si>
    <t>ES_22472_TASKalfa 6002i_05182016143152_6041263</t>
  </si>
  <si>
    <t>TASKalfa 6052ci</t>
  </si>
  <si>
    <t>ES_22472_TASKalfa 6052ci_05132016114516_6148105</t>
  </si>
  <si>
    <t>TASKalfa 7002i</t>
  </si>
  <si>
    <t>ES_22472_TASKalfa 7002i_08172016134741_7319208</t>
  </si>
  <si>
    <t>TASKalfa 7052ci</t>
  </si>
  <si>
    <t>ES_22472_TASKalfa 7052ci_08172016133930_6900538</t>
  </si>
  <si>
    <t>TASKalfa 8002i</t>
  </si>
  <si>
    <t>ES_22472_TASKalfa 8002i_08172016135646_8273680</t>
  </si>
  <si>
    <t>TASKalfa 8052ci</t>
  </si>
  <si>
    <t>ES_22472_TASKalfa 8052ci_08172016134213_4825994</t>
  </si>
  <si>
    <t>Lexmark International, Inc.</t>
  </si>
  <si>
    <t>Lexmark</t>
  </si>
  <si>
    <t>CS720dte</t>
  </si>
  <si>
    <t>CS720de,,Base MFD, no 550 sheet paper tray; CS720dte,,Tested Model with 550 Sheet tray</t>
  </si>
  <si>
    <t>ES_20290_1252016000000_0006820</t>
  </si>
  <si>
    <t>CS725dte</t>
  </si>
  <si>
    <t>C4150,,BSD model of base MFD; CS725de,,Base MFD, no 550 sheet paper tray; CS725dte,,Tested Model with 550 sheet tray</t>
  </si>
  <si>
    <t>ES_20290_1252016000000_0006823</t>
  </si>
  <si>
    <t>CS820dtfe</t>
  </si>
  <si>
    <t>C6160,,BSD version; CS820de,,Printer only. No additional trays or paper finishing options; CS820dte,,Printer + 550 imput tray; CS820dtfe,,Tested Model with Tray and Stapler/Finisher</t>
  </si>
  <si>
    <t>ES_20290_1252016000000_0006732</t>
  </si>
  <si>
    <t>CS921de</t>
  </si>
  <si>
    <t>C9235,,Same as tested model, but sold into the BSD market; CS927de,,Same as tested model, but sold into the channel reseller market</t>
  </si>
  <si>
    <t>ES_20290_8222017000000_0008627</t>
  </si>
  <si>
    <t>CS923de</t>
  </si>
  <si>
    <t>ES_20290_8222017000000_0008630</t>
  </si>
  <si>
    <t>CX725dthe</t>
  </si>
  <si>
    <t>CX725de,,Base MFD; CX725dhe,,Base MFD + HDD; CX725dthe,,Tested Model with 550 sheet tray, fax and hard drive; XC4150,,BSD model that includes Base MFD + HDD</t>
  </si>
  <si>
    <t>ES_20290_1252016000000_0006827</t>
  </si>
  <si>
    <t>CX820dtfe</t>
  </si>
  <si>
    <t>CX820de,,No Options included; CX820dtfe,,Tested Model w Caster base, Tray and in-line stapler; XC6152de,,BSD model</t>
  </si>
  <si>
    <t>ES_20290_1252016000000_0006736</t>
  </si>
  <si>
    <t>CX825dtfe</t>
  </si>
  <si>
    <t>CX825de,,Base MFD with hard drive; CX825dte,,Base MFD with hard drive + input trays + caster base; CX825dtfe,,Tested Model with 550 Shet Tray, fax, Hard drive, Stapler; XC8155,,BSD model</t>
  </si>
  <si>
    <t>ES_20290_1252016000000_0006768</t>
  </si>
  <si>
    <t>CX860dtfe</t>
  </si>
  <si>
    <t>CX860de,,Base MFD with hard drive; CX860dte,,Base MFD with hard drive + input trays + caster base; CX860dtfe,,Tested Model with 2 - 550 trays, inline stapler, hard drive, fax; XC8160,,BSD model</t>
  </si>
  <si>
    <t>ES_20290_1252016000000_0006741</t>
  </si>
  <si>
    <t>CX920de</t>
  </si>
  <si>
    <t>ES_20290_8222017000000_0008574</t>
  </si>
  <si>
    <t>CX921de</t>
  </si>
  <si>
    <t>CX927de,,Same as tested model, but intended for the Channel resellers market; XC9235,,Same as tested model, but intended for the Business Solutions Dealers market</t>
  </si>
  <si>
    <t>ES_20290_8222017000000_0008570</t>
  </si>
  <si>
    <t>CX922de</t>
  </si>
  <si>
    <t>XC9245,Same as tested model, but intended for the Business Solutions Dealers market,</t>
  </si>
  <si>
    <t>ES_20290_8222017000000_0008577</t>
  </si>
  <si>
    <t>CX923dxe</t>
  </si>
  <si>
    <t>CX923dte,,Same as tested model, but uses a different paper input tray with lower paper input capacity. This paper input option uses less power than the paper input option used on the tested model; XC9255,,Same as tested model, but intended for the Business Solutions Dealers market</t>
  </si>
  <si>
    <t>ES_20290_8222017000000_0008581</t>
  </si>
  <si>
    <t>CX924dxe</t>
  </si>
  <si>
    <t>CX924dte,,Same as tested model, but uses a different paper input tray with lower paper input capacity. This paper input option uses less power than the paper input option used on the tested model; XC9265,,Same as tested model, but intended for the Business Solutions Dealers market</t>
  </si>
  <si>
    <t>ES_20290_8222017000000_0008586</t>
  </si>
  <si>
    <t>XC4140</t>
  </si>
  <si>
    <t>ES_20290_5022016000000_0007151</t>
  </si>
  <si>
    <t>Murata Machinery, Ltd.</t>
  </si>
  <si>
    <t>bizhub28e</t>
  </si>
  <si>
    <t>ES_1105619_bizhub28e_10022015052326_3406684</t>
  </si>
  <si>
    <t>Oce-Technologies B.V.</t>
  </si>
  <si>
    <t>varioPRINT 115</t>
  </si>
  <si>
    <t>Canon varioPRINT 115</t>
  </si>
  <si>
    <t>ES_1105641_Canon varioPRINT 115_01132017160552_3552910</t>
  </si>
  <si>
    <t>varioPRINT 130</t>
  </si>
  <si>
    <t>Canon varioPRINT 130</t>
  </si>
  <si>
    <t>ES_1105641_Canon varioPRINT 130_01132017155500_2900691</t>
  </si>
  <si>
    <t>varioPRINT 110</t>
  </si>
  <si>
    <t>Canon varioPRINT 135</t>
  </si>
  <si>
    <t>ES_1105641_Canon varioPRINT 135_09052014150051_9251401</t>
  </si>
  <si>
    <t>varioPRINT 120</t>
  </si>
  <si>
    <t>ES_1105641_Canon varioPRINT 135_09052014150108_9268602</t>
  </si>
  <si>
    <t>varioPRINT 135</t>
  </si>
  <si>
    <t>ES_1105641_Canon varioPRINT 135_11282016133753_0273627</t>
  </si>
  <si>
    <t>varioPRINT 140</t>
  </si>
  <si>
    <t>Canon varioPRINT 140</t>
  </si>
  <si>
    <t>ES_1105641_Canon varioPRINT 140_01062017020638_8398986</t>
  </si>
  <si>
    <t>Oce</t>
  </si>
  <si>
    <t>Oce VarioPrint 6250 Ultra+</t>
  </si>
  <si>
    <t>Oce 01016</t>
  </si>
  <si>
    <t>ES_1105641_Océ 01016_11242015205555_8555183</t>
  </si>
  <si>
    <t>Oce VarioPrint 6320 Ultra+</t>
  </si>
  <si>
    <t>ES_1105641_Océ 01016_11242015204602_7962206</t>
  </si>
  <si>
    <t>Oce VarioPrint 6330</t>
  </si>
  <si>
    <t>ES_1105641_Oce 01016_10302017151118_6278301</t>
  </si>
  <si>
    <t>Oce VarioPrint 6270</t>
  </si>
  <si>
    <t>ES_1105641_Oce 01016_10302017151949_6789829</t>
  </si>
  <si>
    <t>Oki Data Americas, Inc.</t>
  </si>
  <si>
    <t>INTEC</t>
  </si>
  <si>
    <t>CS3000</t>
  </si>
  <si>
    <t>N36100A</t>
  </si>
  <si>
    <t>ES_20355_N36100A_10142016084619_4779622</t>
  </si>
  <si>
    <t>OKI</t>
  </si>
  <si>
    <t>MB770+</t>
  </si>
  <si>
    <t>N22400A</t>
  </si>
  <si>
    <t>None, Other</t>
  </si>
  <si>
    <t>ES_20355_N22400A_06082015011301_5981389</t>
  </si>
  <si>
    <t>MB760+</t>
  </si>
  <si>
    <t>ES_20355_N22400A_06082015011109_5869152</t>
  </si>
  <si>
    <t>MPS5502mb+</t>
  </si>
  <si>
    <t>ES_20355_N22400A_06082015011503_6103835</t>
  </si>
  <si>
    <t>MB770f+</t>
  </si>
  <si>
    <t>N22401A</t>
  </si>
  <si>
    <t>ES_20355_N22401A_06052015074804_0484265</t>
  </si>
  <si>
    <t>MB770fx+</t>
  </si>
  <si>
    <t>ES_20355_N22401A_06052015074851_0531402</t>
  </si>
  <si>
    <t>MPS5502mbf+</t>
  </si>
  <si>
    <t>ES_20355_N22401A_06052015074929_0569747</t>
  </si>
  <si>
    <t>MPS5502mbfx+</t>
  </si>
  <si>
    <t>ES_20355_N22401A_06052015074958_0598835</t>
  </si>
  <si>
    <t>ES4172LP MFP</t>
  </si>
  <si>
    <t>N22502A</t>
  </si>
  <si>
    <t>Wireless - WiFi, None</t>
  </si>
  <si>
    <t>ES_20355_N22502A_07212015071716_3036233</t>
  </si>
  <si>
    <t>MB472w</t>
  </si>
  <si>
    <t>ES_20355_N22502A_02062018045804_3084750</t>
  </si>
  <si>
    <t>N22502B</t>
  </si>
  <si>
    <t>ES_20355_N22502B_07212015073357_4037395</t>
  </si>
  <si>
    <t>ES5162LP MFP</t>
  </si>
  <si>
    <t>N22504A</t>
  </si>
  <si>
    <t>ES_20355_N22504A_07212015075224_5144965</t>
  </si>
  <si>
    <t>N22504B</t>
  </si>
  <si>
    <t>ES_20355_N22504B_07212015081837_6717761</t>
  </si>
  <si>
    <t>C612dn</t>
  </si>
  <si>
    <t>N31193A</t>
  </si>
  <si>
    <t>Wireless - WiFi, Internal Disk Drive - Other,Memory</t>
  </si>
  <si>
    <t>ES_20355_N31193A_10062016082603_2363817</t>
  </si>
  <si>
    <t>C712dn</t>
  </si>
  <si>
    <t>N31194A</t>
  </si>
  <si>
    <t>ES_20355_N31194A_10062016075100_0260010</t>
  </si>
  <si>
    <t>ES7412</t>
  </si>
  <si>
    <t>ES_20355_N31194A_10062016075336_0416962</t>
  </si>
  <si>
    <t>MC780+</t>
  </si>
  <si>
    <t>N31400A</t>
  </si>
  <si>
    <t>Wired &gt; 20 MHz and &lt; 500 MHz - 100/10 Mb/s Ethernet,Wired &gt; 20 MHz and &lt; 500 MHz - USB 2.x, Internal Disk Drive - Hard-Disk,Scanners with non-CCFL Lamps - Light-Emitting Diodes (LED)</t>
  </si>
  <si>
    <t>ES_20355_N31400A_06052015063513_6113967</t>
  </si>
  <si>
    <t>MPS4242mc+</t>
  </si>
  <si>
    <t>ES_20355_N31400A_06052015063805_6285570</t>
  </si>
  <si>
    <t>MC770+</t>
  </si>
  <si>
    <t>ES_20355_N31400A_06082015014056_7656936</t>
  </si>
  <si>
    <t>MPS3537mc+</t>
  </si>
  <si>
    <t>ES_20355_N31400A_06082015014124_7684974</t>
  </si>
  <si>
    <t>MC780f+</t>
  </si>
  <si>
    <t>N31401A</t>
  </si>
  <si>
    <t>ES_20355_N31401A_06052015063617_6177892</t>
  </si>
  <si>
    <t>MC780fx+</t>
  </si>
  <si>
    <t>ES_20355_N31401A_06052015063701_6221127</t>
  </si>
  <si>
    <t>MPS4242mcf+</t>
  </si>
  <si>
    <t>ES_20355_N31401A_06052015063906_6346652</t>
  </si>
  <si>
    <t>MPS4242mcfx+</t>
  </si>
  <si>
    <t>ES_20355_N31401A_06052015064002_6402158</t>
  </si>
  <si>
    <t>C332dn</t>
  </si>
  <si>
    <t>N34342A</t>
  </si>
  <si>
    <t>Wired &gt; 20 MHz and &lt; 500 MHz - 100/10 Mb/s Ethernet, None</t>
  </si>
  <si>
    <t>ES_20355_N34342A_10062016064324_6204310</t>
  </si>
  <si>
    <t>MC363dn</t>
  </si>
  <si>
    <t>N34346A</t>
  </si>
  <si>
    <t>Wired &gt; 20 MHz and &lt; 500 MHz - 100/10 Mb/s Ethernet,Fax Modem, Scanners with non-CCFL Lamps - Light-Emitting Diodes (LED)</t>
  </si>
  <si>
    <t>ES_20355_N34346A_10062016072032_8432523</t>
  </si>
  <si>
    <t>C931e</t>
  </si>
  <si>
    <t>ES_20355_N36100A_01232015080957_0597897</t>
  </si>
  <si>
    <t>MP200</t>
  </si>
  <si>
    <t>N36100A-ver5</t>
  </si>
  <si>
    <t>ES_20355_N36100A-ver5_02082017041937_7577408</t>
  </si>
  <si>
    <t>C941e</t>
  </si>
  <si>
    <t>N36101A</t>
  </si>
  <si>
    <t>ES_20355_N36101A_01272015025638_7398134</t>
  </si>
  <si>
    <t>C532dn</t>
  </si>
  <si>
    <t>N36301A</t>
  </si>
  <si>
    <t>ES_20355_N36301A_10142016010114_6874804</t>
  </si>
  <si>
    <t>ES5473 MFP</t>
  </si>
  <si>
    <t>N36401A</t>
  </si>
  <si>
    <t>Wired &gt; 20 MHz and &lt; 500 MHz - 100/10 Mb/s Ethernet,Wired &gt; 20 MHz and &lt; 500 MHz - USB 2.x, Scanners with non-CCFL Lamps - Light-Emitting Diodes (LED),Touch Panel Display - Color</t>
  </si>
  <si>
    <t>ES_20355_N36401A_10142016042853_9333600</t>
  </si>
  <si>
    <t>MC573dn</t>
  </si>
  <si>
    <t>ES_20355_N36401A_10142016042438_9078128</t>
  </si>
  <si>
    <t>Ricoh USA, Inc.</t>
  </si>
  <si>
    <t>Gestetner</t>
  </si>
  <si>
    <t>MP C6503SP</t>
  </si>
  <si>
    <t>Wired &gt; 20 MHz and &lt; 500 MHz - 100/10 Mb/s Ethernet, Touch Panel Display - Color</t>
  </si>
  <si>
    <t>ES_20367_MP C6503SP_06082016143032_8248686</t>
  </si>
  <si>
    <t>MP C8003SP</t>
  </si>
  <si>
    <t>ES_20367_MP C8003SP_06082016143313_4960952</t>
  </si>
  <si>
    <t>Lanier</t>
  </si>
  <si>
    <t>DD 5450</t>
  </si>
  <si>
    <t>ES_20367_DD 5450_02232016203329_6760314</t>
  </si>
  <si>
    <t>MP 2555SP</t>
  </si>
  <si>
    <t>Wired &gt; 20 MHz and &lt; 500 MHz - 100/10 Mb/s Ethernet, Internal Disk Drive - Hard-Disk,Touch Panel Display - Color</t>
  </si>
  <si>
    <t>ES_20367_MP 2555SP_08112016120234_4618256</t>
  </si>
  <si>
    <t>MP 2555SP AD</t>
  </si>
  <si>
    <t>ES_20367_MP 2555SP AD_08112016120301_6903509</t>
  </si>
  <si>
    <t>MP 2555SPG</t>
  </si>
  <si>
    <t>ES_20367_MP 2555SPG_08112016120326_9771478</t>
  </si>
  <si>
    <t>MP 3055SP</t>
  </si>
  <si>
    <t>ES_20367_MP 3055SP_08112016122229_3739297</t>
  </si>
  <si>
    <t>MP 3055SP AD</t>
  </si>
  <si>
    <t>ES_20367_MP 3055SP AD_08112016122250_6340658</t>
  </si>
  <si>
    <t>MP 3055SPG</t>
  </si>
  <si>
    <t>ES_20367_MP 3055SPG_08112016122312_2974935</t>
  </si>
  <si>
    <t>MP 305+ SPF</t>
  </si>
  <si>
    <t>ES_20367_MP 305+ SPF_11132015152341_6702970</t>
  </si>
  <si>
    <t>MP 3555SP</t>
  </si>
  <si>
    <t>ES_20367_MP 3555SP_08112016124340_5360476</t>
  </si>
  <si>
    <t>MP 3555SP AD</t>
  </si>
  <si>
    <t>ES_20367_MP 3555SP AD_08112016124420_6609439</t>
  </si>
  <si>
    <t>MP 3555SPG</t>
  </si>
  <si>
    <t>ES_20367_MP 3555SPG_08112016124443_4731842</t>
  </si>
  <si>
    <t>MP 401SPF LE</t>
  </si>
  <si>
    <t>Wired &gt; 500 MHz - 1 Gb/s Ethernet, Touch Panel Display - Color</t>
  </si>
  <si>
    <t>ES_20367_MP 401SPF LE_02292016143734_2236929</t>
  </si>
  <si>
    <t>MP 401SPF TE</t>
  </si>
  <si>
    <t>ES_20367_MP 401SPF TE_02292016143648_8363917</t>
  </si>
  <si>
    <t>MP 402SPF</t>
  </si>
  <si>
    <t>ES_20367_MP 402SPF_04132016114633_8057073</t>
  </si>
  <si>
    <t>MP 4055SP</t>
  </si>
  <si>
    <t>ES_20367_MP 4055SP_08112016125249_9899797</t>
  </si>
  <si>
    <t>MP 4055SPG</t>
  </si>
  <si>
    <t>ES_20367_MP 4055SPG_08112016125320_4702630</t>
  </si>
  <si>
    <t>MP 501SPF</t>
  </si>
  <si>
    <t>ES_20367_MP 501SPF_03032016103447_7067483</t>
  </si>
  <si>
    <t>MP 501SPFG</t>
  </si>
  <si>
    <t>ES_20367_MP 501SPFG_03032016103521_2406706</t>
  </si>
  <si>
    <t>MP 501SPFTL</t>
  </si>
  <si>
    <t>ES_20367_MP 501SPFTL_04032017133645_4765883</t>
  </si>
  <si>
    <t>MP 5055SP</t>
  </si>
  <si>
    <t>ES_20367_MP 5055SP_08112016125824_4284089</t>
  </si>
  <si>
    <t>MP 5055SPG</t>
  </si>
  <si>
    <t>ES_20367_MP 5055SPG_08112016125847_1252138</t>
  </si>
  <si>
    <t>MP 601SPF</t>
  </si>
  <si>
    <t>ES_20367_MP 601SPF_03032016103959_5589310</t>
  </si>
  <si>
    <t>MP 601SPFG</t>
  </si>
  <si>
    <t>ES_20367_MP 601SPFG_03032016104030_9479116</t>
  </si>
  <si>
    <t>MP 6055SP</t>
  </si>
  <si>
    <t>ES_20367_MP 6055SP_08112016130416_7861190</t>
  </si>
  <si>
    <t>MP 6055SPG</t>
  </si>
  <si>
    <t>ES_20367_MP 6055SPG_08112016130440_9812722</t>
  </si>
  <si>
    <t>MP 6503SP</t>
  </si>
  <si>
    <t>ES_20367_MP 6503SP_03032016095438_3811464</t>
  </si>
  <si>
    <t>MP 7503SP</t>
  </si>
  <si>
    <t>ES_20367_MP 7503SP_03032016101514_1128335</t>
  </si>
  <si>
    <t>MP C2004exSP</t>
  </si>
  <si>
    <t>ES_20367_MP C2004exSP_12052016201439_6782114</t>
  </si>
  <si>
    <t>MP C2004exSPG</t>
  </si>
  <si>
    <t>ES_20367_MP C2004exSPG_12052016201716_9633787</t>
  </si>
  <si>
    <t>MP C2004SP</t>
  </si>
  <si>
    <t>ES_20367_MP C2004SP_03162016142113_4380735</t>
  </si>
  <si>
    <t>MP C2004SPG</t>
  </si>
  <si>
    <t>ES_20367_MP C2004SPG_03162016142202_2644469</t>
  </si>
  <si>
    <t>MP C2504exSP</t>
  </si>
  <si>
    <t>ES_20367_MP C2504exSP_12072016082020_2318404</t>
  </si>
  <si>
    <t>MP C2504exSPG</t>
  </si>
  <si>
    <t>ES_20367_MP C2504exSPG_12072016082050_9406650</t>
  </si>
  <si>
    <t>MP C2504SP</t>
  </si>
  <si>
    <t>ES_20367_MP C2504SP_03162016142740_6166078</t>
  </si>
  <si>
    <t>MP C2504SPG</t>
  </si>
  <si>
    <t>ES_20367_MP C2504SPG_03162016142807_4528519</t>
  </si>
  <si>
    <t>MP C3004exSP</t>
  </si>
  <si>
    <t>ES_20367_MP C3004exSP_12052016115718_3729797</t>
  </si>
  <si>
    <t>MP C3004exSPG</t>
  </si>
  <si>
    <t>ES_20367_MP C3004exSPG_12052016115750_5733766</t>
  </si>
  <si>
    <t>MP C3004SP</t>
  </si>
  <si>
    <t>ES_20367_MP C3004SP_01052016150937_8893094</t>
  </si>
  <si>
    <t>MP C3004SPG</t>
  </si>
  <si>
    <t>ES_20367_MP C3004SPG_01052016151005_4102354</t>
  </si>
  <si>
    <t>MP C3004SP TE</t>
  </si>
  <si>
    <t>ES_20367_MP C3004SP TE_04142016152537_4141997</t>
  </si>
  <si>
    <t>MP C307SPF</t>
  </si>
  <si>
    <t>ES_20367_MP C307SPF_09082016134534_3857374</t>
  </si>
  <si>
    <t>MP C307SPFG</t>
  </si>
  <si>
    <t>ES_20367_MP C307SPFG_09082016134629_7608503</t>
  </si>
  <si>
    <t>MP C3504exSP</t>
  </si>
  <si>
    <t>ES_20367_MP C3504exSP_12052016120403_2856835</t>
  </si>
  <si>
    <t>MP C3504exSPG</t>
  </si>
  <si>
    <t>ES_20367_MP C3504exSPG_12052016120437_2671094</t>
  </si>
  <si>
    <t>MP C3504SP</t>
  </si>
  <si>
    <t>ES_20367_MP C3504SP_01052016151257_1753832</t>
  </si>
  <si>
    <t>MP C3504SPG</t>
  </si>
  <si>
    <t>ES_20367_MP C3504SPG_01052016151326_3558701</t>
  </si>
  <si>
    <t>MP C3504SP TE</t>
  </si>
  <si>
    <t>ES_20367_MP C3504SP TE_04142016203632_6856444</t>
  </si>
  <si>
    <t>MP C407SPF</t>
  </si>
  <si>
    <t>ES_20367_MP C407SPF_09082016135739_6290773</t>
  </si>
  <si>
    <t>MP C407SPFG</t>
  </si>
  <si>
    <t>ES_20367_MP C407SPFG_12142016151806_2754973</t>
  </si>
  <si>
    <t>MP C4504exSP</t>
  </si>
  <si>
    <t>ES_20367_MP C4504exSP_12052016195214_9174147</t>
  </si>
  <si>
    <t>MP C4504exSPG</t>
  </si>
  <si>
    <t>ES_20367_MP C4504exSPG_12052016195250_2186161</t>
  </si>
  <si>
    <t>MP C4504SP</t>
  </si>
  <si>
    <t>ES_20367_MP C4504SP_01052016191225_6792096</t>
  </si>
  <si>
    <t>MP C4504SPG</t>
  </si>
  <si>
    <t>ES_20367_MP C4504SPG_01052016191259_8711256</t>
  </si>
  <si>
    <t>MP C4504SP TE</t>
  </si>
  <si>
    <t>ES_20367_MP C4504SP TE_04142016204353_9862033</t>
  </si>
  <si>
    <t>MP C5504exSP</t>
  </si>
  <si>
    <t>ES_20367_MP C5504exSP_12062016203647_2083906</t>
  </si>
  <si>
    <t>MP C6004exSP</t>
  </si>
  <si>
    <t>ES_20367_MP C6004exSP_12052016200425_3561257</t>
  </si>
  <si>
    <t>MP C6004exSPG</t>
  </si>
  <si>
    <t>ES_20367_MP C6004exSPG_12052016200457_8055229</t>
  </si>
  <si>
    <t>MP C6004SP</t>
  </si>
  <si>
    <t>ES_20367_MP C6004SP_01052016191949_8594468</t>
  </si>
  <si>
    <t>MP C6004SPG</t>
  </si>
  <si>
    <t>ES_20367_MP C6004SPG_01052016192026_2579819</t>
  </si>
  <si>
    <t>MP C6004SP TE</t>
  </si>
  <si>
    <t>ES_20367_MP C6004SP TE_04142016205452_3773418</t>
  </si>
  <si>
    <t>ES_20367_MP C6503SP_06082016143044_3531766</t>
  </si>
  <si>
    <t>ES_20367_MP C8003SP_06082016143324_7701991</t>
  </si>
  <si>
    <t>Pro 8100Se</t>
  </si>
  <si>
    <t>Wired &gt; 500 MHz - 1 Gb/s Ethernet, None</t>
  </si>
  <si>
    <t>ES_20367_Pro 8100Se_07302015143913_6915507</t>
  </si>
  <si>
    <t>Pro 8110</t>
  </si>
  <si>
    <t>Wired &gt; 500 MHz - 1 Gb/s Ethernet, Internal Disk Drive - Hard-Disk,Touch Panel Display - Color</t>
  </si>
  <si>
    <t>ES_20367_Pro 8110_02262015135834_2495206</t>
  </si>
  <si>
    <t>Pro 8110e</t>
  </si>
  <si>
    <t>ES_20367_Pro 8110e_07302015142825_9515410</t>
  </si>
  <si>
    <t>Pro 8110Se</t>
  </si>
  <si>
    <t>ES_20367_Pro 8110Se_07302015144825_5282476</t>
  </si>
  <si>
    <t>Pro 8120</t>
  </si>
  <si>
    <t>ES_20367_Pro 8120_03022015202902_5814821</t>
  </si>
  <si>
    <t>Pro 8120e</t>
  </si>
  <si>
    <t>ES_20367_Pro 8120e_07302015143215_2754566</t>
  </si>
  <si>
    <t>Pro 8120Se</t>
  </si>
  <si>
    <t>ES_20367_Pro 8120Se_07302015145116_1157662</t>
  </si>
  <si>
    <t>Pro 8200S</t>
  </si>
  <si>
    <t>Wired &gt; 20 MHz and &lt; 500 MHz - 100/10 Mb/s Ethernet, Internal Disk Drive - Hard-Disk,Scanners with non-CCFL Lamps - Light-Emitting Diodes (LED),Touch Panel Display - Color</t>
  </si>
  <si>
    <t>ES_20367_Pro 8200S_08112016114012_4704622</t>
  </si>
  <si>
    <t>Pro 8210</t>
  </si>
  <si>
    <t>ES_20367_Pro 8210_08112016113059_9720579</t>
  </si>
  <si>
    <t>Pro 8210S</t>
  </si>
  <si>
    <t>ES_20367_Pro 8210S_08112016114427_6014855</t>
  </si>
  <si>
    <t>Pro 8220</t>
  </si>
  <si>
    <t>ES_20367_Pro 8220_08112016113339_1332152</t>
  </si>
  <si>
    <t>Pro 8220S</t>
  </si>
  <si>
    <t>ES_20367_Pro 8220S_08112016114847_8177936</t>
  </si>
  <si>
    <t>Pro C5200S</t>
  </si>
  <si>
    <t>ES_20367_Pro C5200S_06132016094854_9043959</t>
  </si>
  <si>
    <t>Pro C5210S</t>
  </si>
  <si>
    <t>ES_20367_Pro C5210S_06132016095237_9022169</t>
  </si>
  <si>
    <t>Pro C9100</t>
  </si>
  <si>
    <t>ES_20367_Pro C9100_10202014144347_3945112</t>
  </si>
  <si>
    <t>Pro C9110</t>
  </si>
  <si>
    <t>ES_20367_Pro C9110_10202014144052_2299512</t>
  </si>
  <si>
    <t>SP 4510DN LE</t>
  </si>
  <si>
    <t>ES_20367_SP 4510DN LE_03012016195228_5095478</t>
  </si>
  <si>
    <t>SP 4510DN TE</t>
  </si>
  <si>
    <t>ES_20367_SP 4510DN TE_03012016195159_2019164</t>
  </si>
  <si>
    <t>SP 4510SF LE</t>
  </si>
  <si>
    <t>ES_20367_SP 4510SF LE_02292016143550_4304462</t>
  </si>
  <si>
    <t>SP 4510SF TE</t>
  </si>
  <si>
    <t>ES_20367_SP 4510SF TE_02292016143510_2933089</t>
  </si>
  <si>
    <t>SP 4520DN LE</t>
  </si>
  <si>
    <t>ES_20367_SP 4520DN LE_03012016200130_1186224</t>
  </si>
  <si>
    <t>SP 4520DN TE</t>
  </si>
  <si>
    <t>ES_20367_SP 4520DN TE_03012016200100_5894740</t>
  </si>
  <si>
    <t>SP 5300DN</t>
  </si>
  <si>
    <t>ES_20367_SP 5300DN_03032016104920_2163572</t>
  </si>
  <si>
    <t>SP 5300DNG</t>
  </si>
  <si>
    <t>ES_20367_SP 5300DNG_03032016105108_9675347</t>
  </si>
  <si>
    <t>SP 5300DNTL</t>
  </si>
  <si>
    <t>ES_20367_SP 5300DNTL_04032017133813_5734648</t>
  </si>
  <si>
    <t>SP 5310DN</t>
  </si>
  <si>
    <t>ES_20367_SP 5310DN_03032016105618_1215371</t>
  </si>
  <si>
    <t>SP 8400DN</t>
  </si>
  <si>
    <t>ES_20367_SP 8400DN_02022017195911_1528822</t>
  </si>
  <si>
    <t>SP C261SFNw</t>
  </si>
  <si>
    <t>ES_20367_SP C261SFNw_01192017114805_4735565</t>
  </si>
  <si>
    <t>SP C262DNw</t>
  </si>
  <si>
    <t>ES_20367_SP C262DNw_01192017113851_1325575</t>
  </si>
  <si>
    <t>SP C262SFNw</t>
  </si>
  <si>
    <t>ES_20367_SP C262SFNw_01192017114732_7725365</t>
  </si>
  <si>
    <t>SP C340DN</t>
  </si>
  <si>
    <t>ES_20367_SP C340DN_04052016091806_5021061</t>
  </si>
  <si>
    <t>SP C342DN</t>
  </si>
  <si>
    <t>ES_20367_SP C342DN_04052016092212_9327548</t>
  </si>
  <si>
    <t>SP C352DN</t>
  </si>
  <si>
    <t>ES_20367_SP C352DN_08092016210309_6311032</t>
  </si>
  <si>
    <t>SP C360DNw</t>
  </si>
  <si>
    <t>ES_20367_SP C360DNw_07272017211053_7172910</t>
  </si>
  <si>
    <t>SP C360SFNw</t>
  </si>
  <si>
    <t>ES_20367_SP C360SFNw_07312017162453_6183593</t>
  </si>
  <si>
    <t>SP C361SFNw</t>
  </si>
  <si>
    <t>Wired &gt; 20 MHz and &lt; 500 MHz - 100/10 Mb/s Ethernet, Internal Disk Drive - Other,Touch Panel Display - Color</t>
  </si>
  <si>
    <t>ES_20367_SP C361SFNw_07272017212729_6951500</t>
  </si>
  <si>
    <t>SP C435DN</t>
  </si>
  <si>
    <t>ES_20367_SP C435DN_10302015155317_3727419</t>
  </si>
  <si>
    <t>SP C440DN</t>
  </si>
  <si>
    <t>ES_20367_SP C440DN_01282015201912_2550687</t>
  </si>
  <si>
    <t>SP C840DN</t>
  </si>
  <si>
    <t>ES_20367_SP C840DN_07072016144622_2503261</t>
  </si>
  <si>
    <t>SP C842DN</t>
  </si>
  <si>
    <t>ES_20367_SP C842DN_07072016145216_1091584</t>
  </si>
  <si>
    <t>Ricoh</t>
  </si>
  <si>
    <t>ES_20367_DD 5450_02232016203006_5698269</t>
  </si>
  <si>
    <t>ES_20367_MP 2555SP_08112016115231_1561508</t>
  </si>
  <si>
    <t>ES_20367_MP 2555SP AD_08112016120242_5637016</t>
  </si>
  <si>
    <t>ES_20367_MP 2555SPG_08112016120310_6517966</t>
  </si>
  <si>
    <t>MP 2555SP TE</t>
  </si>
  <si>
    <t>ES_20367_MP 2555SP TE_08112016120334_3621183</t>
  </si>
  <si>
    <t>ES_20367_MP 3055SP_08112016121930_5665086</t>
  </si>
  <si>
    <t>ES_20367_MP 3055SP AD_08112016122236_7969298</t>
  </si>
  <si>
    <t>ES_20367_MP 3055SPG_08112016122257_6586449</t>
  </si>
  <si>
    <t>MP 3055SP TE</t>
  </si>
  <si>
    <t>ES_20367_MP 3055SP TE_08112016122318_2407435</t>
  </si>
  <si>
    <t>ES_20367_MP 305+ SPF_11132015152230_3050839</t>
  </si>
  <si>
    <t>ES_20367_MP 3555SP_08112016124249_6198024</t>
  </si>
  <si>
    <t>ES_20367_MP 3555SP AD_08112016124404_8148760</t>
  </si>
  <si>
    <t>ES_20367_MP 3555SPG_08112016124428_5450926</t>
  </si>
  <si>
    <t>MP 3555SP TE</t>
  </si>
  <si>
    <t>ES_20367_MP 3555SP TE_08112016124504_7147042</t>
  </si>
  <si>
    <t>ES_20367_MP 401SPF LE_02292016143705_4531487</t>
  </si>
  <si>
    <t>ES_20367_MP 401SPF TE_02292016143602_3503050</t>
  </si>
  <si>
    <t>ES_20367_MP 402SPF_04132016114417_7006426</t>
  </si>
  <si>
    <t>ES_20367_MP 4055SP_08112016125202_2588424</t>
  </si>
  <si>
    <t>ES_20367_MP 4055SPG_08112016125258_1334491</t>
  </si>
  <si>
    <t>MP 4055SP TE</t>
  </si>
  <si>
    <t>ES_20367_MP 4055SP TE_08112016125333_4013214</t>
  </si>
  <si>
    <t>ES_20367_MP 501SPF_03032016103331_8749901</t>
  </si>
  <si>
    <t>ES_20367_MP 501SPFG_03032016103508_1792820</t>
  </si>
  <si>
    <t>ES_20367_MP 501SPFTL_04032017133604_3047681</t>
  </si>
  <si>
    <t>ES_20367_MP 5055SP_08112016125736_2580257</t>
  </si>
  <si>
    <t>ES_20367_MP 5055SPG_08112016125832_3869041</t>
  </si>
  <si>
    <t>MP 5055SP TE</t>
  </si>
  <si>
    <t>ES_20367_MP 5055SP TE_08112016125856_2884665</t>
  </si>
  <si>
    <t>ES_20367_MP 601SPF_03032016103911_1817304</t>
  </si>
  <si>
    <t>ES_20367_MP 601SPFG_03032016104020_8146683</t>
  </si>
  <si>
    <t>ES_20367_MP 6055SP_08112016130307_4329079</t>
  </si>
  <si>
    <t>ES_20367_MP 6055SPG_08112016130424_2083218</t>
  </si>
  <si>
    <t>MP 6055SP TE</t>
  </si>
  <si>
    <t>ES_20367_MP 6055SP TE_08112016130448_1927914</t>
  </si>
  <si>
    <t>ES_20367_MP 6503SP_03032016094340_3899670</t>
  </si>
  <si>
    <t>ES_20367_MP 7503SP_03032016101345_5465345</t>
  </si>
  <si>
    <t>ES_20367_MP C2004exSP_12052016201301_2510079</t>
  </si>
  <si>
    <t>ES_20367_MP C2004exSPG_12052016201655_7017010</t>
  </si>
  <si>
    <t>ES_20367_MP C2004SP_03162016142021_8357510</t>
  </si>
  <si>
    <t>ES_20367_MP C2004SPG_03162016142125_9966966</t>
  </si>
  <si>
    <t>ES_20367_MP C2504exSP_12072016081942_5105420</t>
  </si>
  <si>
    <t>ES_20367_MP C2504exSPG_12072016082031_9548291</t>
  </si>
  <si>
    <t>ES_20367_MP C2504SP_03162016142645_8001418</t>
  </si>
  <si>
    <t>ES_20367_MP C2504SPG_03162016142748_2609091</t>
  </si>
  <si>
    <t>ES_20367_MP C3004exSP_12052016115649_6535236</t>
  </si>
  <si>
    <t>ES_20367_MP C3004exSPG_12052016115728_4331523</t>
  </si>
  <si>
    <t>MP C3004exSP TE</t>
  </si>
  <si>
    <t>ES_20367_MP C3004exSP TE_12052016115800_4692098</t>
  </si>
  <si>
    <t>ES_20367_MP C3004SP_01052016150848_7333722</t>
  </si>
  <si>
    <t>ES_20367_MP C3004SPG_01052016150947_9420259</t>
  </si>
  <si>
    <t>ES_20367_MP C3004SP TE_04142016152509_4350796</t>
  </si>
  <si>
    <t>ES_20367_MP C307SPF_09082016134407_5551465</t>
  </si>
  <si>
    <t>ES_20367_MP C307SPFG_09082016134552_2280520</t>
  </si>
  <si>
    <t>ES_20367_MP C3504exSP_12052016120331_3753258</t>
  </si>
  <si>
    <t>ES_20367_MP C3504exSPG_12052016120416_6733703</t>
  </si>
  <si>
    <t>MP C3504exSP TE</t>
  </si>
  <si>
    <t>ES_20367_MP C3504exSP TE_12052016120447_2135594</t>
  </si>
  <si>
    <t>ES_20367_MP C3504SP_01052016151205_9820891</t>
  </si>
  <si>
    <t>ES_20367_MP C3504SPG_01052016151307_4737142</t>
  </si>
  <si>
    <t>ES_20367_MP C3504SP TE_04142016203552_9466168</t>
  </si>
  <si>
    <t>ES_20367_MP C407SPF_09082016135650_8659911</t>
  </si>
  <si>
    <t>ES_20367_MP C407SPFG_12142016151734_1860608</t>
  </si>
  <si>
    <t>ES_20367_MP C4504exSP_12052016195131_2567990</t>
  </si>
  <si>
    <t>ES_20367_MP C4504exSPG_12052016195232_1852918</t>
  </si>
  <si>
    <t>MP C4504exSP TE</t>
  </si>
  <si>
    <t>ES_20367_MP C4504exSP TE_12052016195300_4021467</t>
  </si>
  <si>
    <t>ES_20367_MP C4504SP_01052016191118_6829449</t>
  </si>
  <si>
    <t>ES_20367_MP C4504SPG_01052016191236_5990190</t>
  </si>
  <si>
    <t>ES_20367_MP C4504SP TE_04142016204309_6818189</t>
  </si>
  <si>
    <t>ES_20367_MP C5504exSP_12062016203549_7452237</t>
  </si>
  <si>
    <t>ES_20367_MP C6004exSP_12052016200348_1001068</t>
  </si>
  <si>
    <t>ES_20367_MP C6004exSPG_12052016200437_2712114</t>
  </si>
  <si>
    <t>MP C6004exSP TE</t>
  </si>
  <si>
    <t>ES_20367_MP C6004exSP TE_12052016200507_9935577</t>
  </si>
  <si>
    <t>ES_20367_MP C6004SP_01052016191855_5088943</t>
  </si>
  <si>
    <t>ES_20367_MP C6004SPG_01052016192002_9618367</t>
  </si>
  <si>
    <t>ES_20367_MP C6004SP TE_04142016205324_4166212</t>
  </si>
  <si>
    <t>ES_20367_MP C6503SP_06082016142950_6495877</t>
  </si>
  <si>
    <t>ES_20367_MP C8003SP_06082016143231_6890094</t>
  </si>
  <si>
    <t>ES_20367_Pro 8100Se_07302015143801_2812834</t>
  </si>
  <si>
    <t>ES_20367_Pro 8110_02262015135710_6122342</t>
  </si>
  <si>
    <t>ES_20367_Pro 8110e_07302015142800_1903318</t>
  </si>
  <si>
    <t>ES_20367_Pro 8110Se_07302015144755_1028496</t>
  </si>
  <si>
    <t>ES_20367_Pro 8120_03022015202815_2083219</t>
  </si>
  <si>
    <t>ES_20367_Pro 8120e_07302015143139_2994947</t>
  </si>
  <si>
    <t>ES_20367_Pro 8120Se_07302015145049_4499917</t>
  </si>
  <si>
    <t>ES_20367_Pro 8200S_08112016113913_3898387</t>
  </si>
  <si>
    <t>ES_20367_Pro 8210_08112016113025_1565076</t>
  </si>
  <si>
    <t>ES_20367_Pro 8210S_08112016114352_5648125</t>
  </si>
  <si>
    <t>ES_20367_Pro 8220_08112016113313_4610445</t>
  </si>
  <si>
    <t>ES_20367_Pro 8220S_08112016114759_9217645</t>
  </si>
  <si>
    <t>ES_20367_Pro C5200S_06132016094821_5399853</t>
  </si>
  <si>
    <t>ES_20367_Pro C5210S_06132016095157_4517611</t>
  </si>
  <si>
    <t>ES_20367_Pro C9100_10202014144321_3389727</t>
  </si>
  <si>
    <t>ES_20367_Pro C9110_10202014143952_7382336</t>
  </si>
  <si>
    <t>SP 150SUw</t>
  </si>
  <si>
    <t>ES_20367_SP 150SUw_04132016112224_9844588</t>
  </si>
  <si>
    <t>SP 150w</t>
  </si>
  <si>
    <t>ES_20367_SP 150w_04132016105346_8127758</t>
  </si>
  <si>
    <t>SP 320DN</t>
  </si>
  <si>
    <t>ES_20367_SP 320DN_08232016123509_8259673</t>
  </si>
  <si>
    <t>SP 320SFN</t>
  </si>
  <si>
    <t>ES_20367_SP 320SFN_08242016140749_9395168</t>
  </si>
  <si>
    <t>SP 320SN</t>
  </si>
  <si>
    <t>ES_20367_SP 320SN_08242016140828_6135192</t>
  </si>
  <si>
    <t>SP 325DNw</t>
  </si>
  <si>
    <t>ES_20367_SP 325DNw_08242016141048_9131635</t>
  </si>
  <si>
    <t>SP 377DNwX</t>
  </si>
  <si>
    <t>ES_20367_SP 377DNwX_08242016141124_5580662</t>
  </si>
  <si>
    <t>SP 377SFNwX</t>
  </si>
  <si>
    <t>ES_20367_SP 377SFNwX_08242016141408_5430580</t>
  </si>
  <si>
    <t>ES_20367_SP 4510DN LE_03012016195211_9328152</t>
  </si>
  <si>
    <t>ES_20367_SP 4510DN TE_03012016195110_4154279</t>
  </si>
  <si>
    <t>ES_20367_SP 4510SF LE_02292016143522_6812146</t>
  </si>
  <si>
    <t>ES_20367_SP 4510SF TE_02292016143349_3150678</t>
  </si>
  <si>
    <t>ES_20367_SP 4520DN LE_03012016200109_8294029</t>
  </si>
  <si>
    <t>ES_20367_SP 4520DN TE_03012016195926_6497373</t>
  </si>
  <si>
    <t>ES_20367_SP 5300DN_03032016104808_3467519</t>
  </si>
  <si>
    <t>ES_20367_SP 5300DNG_03032016105059_8263005</t>
  </si>
  <si>
    <t>ES_20367_SP 5300DNTL_04032017133706_9693406</t>
  </si>
  <si>
    <t>ES_20367_SP 5310DN_03032016105545_5202007</t>
  </si>
  <si>
    <t>ES_20367_SP 8400DN_02022017195759_8153164</t>
  </si>
  <si>
    <t>ES_20367_SP C261SFNw_01192017114743_9557236</t>
  </si>
  <si>
    <t>ES_20367_SP C262DNw_01192017102940_2328488</t>
  </si>
  <si>
    <t>ES_20367_SP C262SFNw_01192017114635_8091881</t>
  </si>
  <si>
    <t>ES_20367_SP C340DN_04012016104729_4253842</t>
  </si>
  <si>
    <t>ES_20367_SP C342DN_04052016092101_7004347</t>
  </si>
  <si>
    <t>ES_20367_SP C352DN_08092016210212_9528240</t>
  </si>
  <si>
    <t>ES_20367_SP C360DNw_07272017210949_4671460</t>
  </si>
  <si>
    <t>ES_20367_SP C360SFNw_07312017162313_1313723</t>
  </si>
  <si>
    <t>ES_20367_SP C361SFNw_07272017212620_2183867</t>
  </si>
  <si>
    <t>ES_20367_SP C435DN_10302015155250_4781598</t>
  </si>
  <si>
    <t>ES_20367_SP C440DN_01282015201717_4510648</t>
  </si>
  <si>
    <t>ES_20367_SP C840DN_07072016144549_6597734</t>
  </si>
  <si>
    <t>ES_20367_SP C842DN_07072016145131_5465974</t>
  </si>
  <si>
    <t>Savin</t>
  </si>
  <si>
    <t>ES_20367_DD 5450_02232016203340_7712297</t>
  </si>
  <si>
    <t>ES_20367_MP 2555SP_08112016120223_1280765</t>
  </si>
  <si>
    <t>ES_20367_MP 2555SP AD_08112016120250_5077928</t>
  </si>
  <si>
    <t>ES_20367_MP 2555SPG_08112016120317_2144903</t>
  </si>
  <si>
    <t>ES_20367_MP 3055SP_08112016122222_2016592</t>
  </si>
  <si>
    <t>ES_20367_MP 3055SP AD_08112016122243_9482418</t>
  </si>
  <si>
    <t>ES_20367_MP 3055SPG_08112016122305_9768723</t>
  </si>
  <si>
    <t>ES_20367_MP 305+ SPF_11132015152329_3767501</t>
  </si>
  <si>
    <t>ES_20367_MP 3555SP_08112016124324_5855715</t>
  </si>
  <si>
    <t>ES_20367_MP 3555SP AD_08112016124412_5380892</t>
  </si>
  <si>
    <t>ES_20367_MP 3555SPG_08112016124436_8984281</t>
  </si>
  <si>
    <t>ES_20367_MP 401SPF LE_02292016143716_4062883</t>
  </si>
  <si>
    <t>ES_20367_MP 401SPF TE_02292016143621_4336105</t>
  </si>
  <si>
    <t>ES_20367_MP 402SPF_04132016114623_5479570</t>
  </si>
  <si>
    <t>ES_20367_MP 4055SP_08112016125239_8400316</t>
  </si>
  <si>
    <t>ES_20367_MP 4055SPG_08112016125307_7454834</t>
  </si>
  <si>
    <t>ES_20367_MP 501SPF_03032016103458_9992107</t>
  </si>
  <si>
    <t>ES_20367_MP 501SPFG_03032016103528_1493804</t>
  </si>
  <si>
    <t>ES_20367_MP 501SPFTL_04032017133657_3382764</t>
  </si>
  <si>
    <t>ES_20367_MP 5055SP_08112016125810_9788409</t>
  </si>
  <si>
    <t>ES_20367_MP 5055SPG_08112016125840_7933138</t>
  </si>
  <si>
    <t>ES_20367_MP 601SPF_03032016104010_8389366</t>
  </si>
  <si>
    <t>ES_20367_MP 601SPFG_03032016104039_1324317</t>
  </si>
  <si>
    <t>ES_20367_MP 6055SP_08112016130406_8287097</t>
  </si>
  <si>
    <t>ES_20367_MP 6055SPG_08112016130432_9270573</t>
  </si>
  <si>
    <t>ES_20367_MP 6503SP_03032016095427_3453841</t>
  </si>
  <si>
    <t>ES_20367_MP 7503SP_03032016101503_5032726</t>
  </si>
  <si>
    <t>ES_20367_MP C2004exSP_12052016201421_4266174</t>
  </si>
  <si>
    <t>ES_20367_MP C2004exSPG_12052016201705_9025668</t>
  </si>
  <si>
    <t>ES_20367_MP C2004SP_03162016142101_6806456</t>
  </si>
  <si>
    <t>ES_20367_MP C2004SPG_03162016142151_2201954</t>
  </si>
  <si>
    <t>ES_20367_MP C2504exSP_12072016082007_5543872</t>
  </si>
  <si>
    <t>ES_20367_MP C2504exSPG_12072016082039_8512651</t>
  </si>
  <si>
    <t>ES_20367_MP C2504SP_03162016142724_8156151</t>
  </si>
  <si>
    <t>ES_20367_MP C2504SPG_03162016142755_2978860</t>
  </si>
  <si>
    <t>ES_20367_MP C3004exSP_12052016115708_1303999</t>
  </si>
  <si>
    <t>ES_20367_MP C3004exSPG_12052016115738_2637719</t>
  </si>
  <si>
    <t>ES_20367_MP C3004SP_01052016150928_6048125</t>
  </si>
  <si>
    <t>ES_20367_MP C3004SPG_01052016150955_7914020</t>
  </si>
  <si>
    <t>ES_20367_MP C3004SP TE_04142016152526_7977893</t>
  </si>
  <si>
    <t>ES_20367_MP C307SPF_09082016134523_2469054</t>
  </si>
  <si>
    <t>ES_20367_MP C307SPFG_09082016134613_1404621</t>
  </si>
  <si>
    <t>ES_20367_MP C3504exSP_12052016120353_3317551</t>
  </si>
  <si>
    <t>ES_20367_MP C3504exSPG_12052016120427_1315043</t>
  </si>
  <si>
    <t>ES_20367_MP C3504SP_01052016151242_8294853</t>
  </si>
  <si>
    <t>ES_20367_MP C3504SPG_01052016151316_8148476</t>
  </si>
  <si>
    <t>ES_20367_MP C3504SP TE_04142016203618_4006336</t>
  </si>
  <si>
    <t>ES_20367_MP C407SPF_09082016135725_2762825</t>
  </si>
  <si>
    <t>ES_20367_MP C407SPFG_12142016151758_5234745</t>
  </si>
  <si>
    <t>ES_20367_MP C4504exSP_12052016195204_2604069</t>
  </si>
  <si>
    <t>ES_20367_MP C4504exSPG_12052016195241_9630510</t>
  </si>
  <si>
    <t>ES_20367_MP C4504SP_01052016191210_6695082</t>
  </si>
  <si>
    <t>ES_20367_MP C4504SPG_01052016191246_4358845</t>
  </si>
  <si>
    <t>ES_20367_MP C4504SP TE_04142016204338_6320604</t>
  </si>
  <si>
    <t>ES_20367_MP C5504exSP_12062016203636_5264388</t>
  </si>
  <si>
    <t>ES_20367_MP C6004exSP_12052016200415_4513896</t>
  </si>
  <si>
    <t>ES_20367_MP C6004exSPG_12052016200448_9653112</t>
  </si>
  <si>
    <t>ES_20367_MP C6004SP_01052016191937_3861458</t>
  </si>
  <si>
    <t>ES_20367_MP C6004SPG_01052016192013_9100853</t>
  </si>
  <si>
    <t>ES_20367_MP C6004SP TE_04142016205437_1333816</t>
  </si>
  <si>
    <t>ES_20367_MP C6503SP_06082016143055_9065263</t>
  </si>
  <si>
    <t>ES_20367_MP C8003SP_06082016143334_7009453</t>
  </si>
  <si>
    <t>ES_20367_Pro 8100Se_07302015143835_5123962</t>
  </si>
  <si>
    <t>ES_20367_Pro 8110_02262015135748_9713026</t>
  </si>
  <si>
    <t>ES_20367_Pro 8110e_07302015142815_2535129</t>
  </si>
  <si>
    <t>ES_20367_Pro 8110Se_07302015144815_7191789</t>
  </si>
  <si>
    <t>ES_20367_Pro 8120_03022015202848_1120071</t>
  </si>
  <si>
    <t>ES_20367_Pro 8120e_07302015143203_4281130</t>
  </si>
  <si>
    <t>ES_20367_Pro 8120Se_07302015145107_7987289</t>
  </si>
  <si>
    <t>ES_20367_Pro 8200S_08112016114022_7580678</t>
  </si>
  <si>
    <t>ES_20367_Pro 8210_08112016113110_7996060</t>
  </si>
  <si>
    <t>ES_20367_Pro 8210S_08112016114438_7109161</t>
  </si>
  <si>
    <t>ES_20367_Pro 8220_08112016113347_6084030</t>
  </si>
  <si>
    <t>ES_20367_Pro 8220S_08112016114857_6352446</t>
  </si>
  <si>
    <t>ES_20367_Pro C5200S_06132016094902_7469815</t>
  </si>
  <si>
    <t>ES_20367_Pro C5210S_06132016095247_7296096</t>
  </si>
  <si>
    <t>ES_20367_Pro C9100_10202014144402_8801772</t>
  </si>
  <si>
    <t>ES_20367_Pro C9110_10202014144032_8955519</t>
  </si>
  <si>
    <t>ES_20367_SP 4510DN LE_03012016195220_9248872</t>
  </si>
  <si>
    <t>ES_20367_SP 4510DN TE_03012016195141_2349598</t>
  </si>
  <si>
    <t>ES_20367_SP 4510SF LE_02292016143538_5162920</t>
  </si>
  <si>
    <t>ES_20367_SP 4510SF TE_02292016143431_5861377</t>
  </si>
  <si>
    <t>ES_20367_SP 4520DN LE_03012016200119_9681840</t>
  </si>
  <si>
    <t>ES_20367_SP 4520DN TE_03012016200040_1068497</t>
  </si>
  <si>
    <t>ES_20367_SP 5300DN_03032016105052_5824973</t>
  </si>
  <si>
    <t>ES_20367_SP 5300DNG_03032016105116_5891647</t>
  </si>
  <si>
    <t>ES_20367_SP 5300DNTL_04032017133825_2731552</t>
  </si>
  <si>
    <t>ES_20367_SP 5310DN_03032016105631_3483308</t>
  </si>
  <si>
    <t>ES_20367_SP 8400DN_02022017195858_1746841</t>
  </si>
  <si>
    <t>ES_20367_SP C261SFNw_01192017114755_1062905</t>
  </si>
  <si>
    <t>ES_20367_SP C262DNw_01192017113840_6855620</t>
  </si>
  <si>
    <t>ES_20367_SP C262SFNw_01192017114722_9723012</t>
  </si>
  <si>
    <t>ES_20367_SP C340DN_04052016091756_4664319</t>
  </si>
  <si>
    <t>ES_20367_SP C342DN_04052016092200_6674089</t>
  </si>
  <si>
    <t>ES_20367_SP C352DN_08092016210258_8076201</t>
  </si>
  <si>
    <t>ES_20367_SP C360DNw_07272017211028_2716659</t>
  </si>
  <si>
    <t>ES_20367_SP C360SFNw_07312017162418_8093824</t>
  </si>
  <si>
    <t>ES_20367_SP C361SFNw_07272017212705_4901027</t>
  </si>
  <si>
    <t>ES_20367_SP C435DN_10302015155307_9859144</t>
  </si>
  <si>
    <t>ES_20367_SP C440DN_01282015201900_6778716</t>
  </si>
  <si>
    <t>ES_20367_SP C840DN_07072016144611_6008619</t>
  </si>
  <si>
    <t>ES_20367_SP C842DN_07072016145205_5219521</t>
  </si>
  <si>
    <t>Riso Kagaku Corp.</t>
  </si>
  <si>
    <t>RISO</t>
  </si>
  <si>
    <t>ComColor black FW1230</t>
  </si>
  <si>
    <t>ES_1043190_ComColor black FW1230_12012015092303_1783142</t>
  </si>
  <si>
    <t>ComColor FW2230</t>
  </si>
  <si>
    <t>ES_1043190_ComColor FW2230_12012015101329_4809382</t>
  </si>
  <si>
    <t>ComColor FW5000</t>
  </si>
  <si>
    <t>ES_1043190_ComColor FW5000_12042015003956_9596896</t>
  </si>
  <si>
    <t>ComColor FW5230</t>
  </si>
  <si>
    <t>ES_1043190_ComColor FW5230_12012015101235_4755995</t>
  </si>
  <si>
    <t>ComColor FW5231</t>
  </si>
  <si>
    <t>ES_1043190_ComColor FW5231_12012015101303_4783299</t>
  </si>
  <si>
    <t>ComColor GD7330</t>
  </si>
  <si>
    <t>ES_1043190_ComColor GD7330_12072016003552_0952318</t>
  </si>
  <si>
    <t>ComColor GD9630</t>
  </si>
  <si>
    <t>ES_1043190_ComColor GD9630_12072016011029_3029876</t>
  </si>
  <si>
    <t>ComColor GD9631</t>
  </si>
  <si>
    <t>ES_1043190_ComColor GD9631_12072016012112_3672464</t>
  </si>
  <si>
    <t>MF9450U</t>
  </si>
  <si>
    <t>ES_1043190_MF9450U_08212017045427_1267392</t>
  </si>
  <si>
    <t>SF5130U</t>
  </si>
  <si>
    <t>ES_1043190_SF5130U_04282016093252_5972222</t>
  </si>
  <si>
    <t>SF5450U</t>
  </si>
  <si>
    <t>ES_1043190_SF5450U_04282016094743_6863263</t>
  </si>
  <si>
    <t>SF9450U</t>
  </si>
  <si>
    <t>ES_1043190_SF9450U_04282016094720_6840058</t>
  </si>
  <si>
    <t>SF9490U</t>
  </si>
  <si>
    <t>ES_1043190_SF9490U_08212017042007_9207080</t>
  </si>
  <si>
    <t>Sharp Electronics Corporation</t>
  </si>
  <si>
    <t>Sharp</t>
  </si>
  <si>
    <t>MX-2630N</t>
  </si>
  <si>
    <t>ES_41229_MX-2630N_11262017234529_9929168</t>
  </si>
  <si>
    <t>MX-3050N</t>
  </si>
  <si>
    <t>ES_41229_MX-3050N_11192015041508_6508296</t>
  </si>
  <si>
    <t>MX-3050V</t>
  </si>
  <si>
    <t>ES_41229_MX-3050V_12042017231704_9424208</t>
  </si>
  <si>
    <t>MX-3070N</t>
  </si>
  <si>
    <t>ES_41229_MX-3070N_09162015065235_6355809</t>
  </si>
  <si>
    <t>MX-3070V</t>
  </si>
  <si>
    <t>ES_41229_MX-3070V_11302017233816_5096517</t>
  </si>
  <si>
    <t>MX-3550N</t>
  </si>
  <si>
    <t>ES_41229_MX-3550N_11192015041541_6541862</t>
  </si>
  <si>
    <t>MX-3550V</t>
  </si>
  <si>
    <t>ES_41229_MX-3550V_12042017231808_9488260</t>
  </si>
  <si>
    <t>MX-3570N</t>
  </si>
  <si>
    <t>ES_41229_MX-3570N_09162015074025_9225217</t>
  </si>
  <si>
    <t>MX-3570V</t>
  </si>
  <si>
    <t>ES_41229_MX-3570V_11302017233914_5154116</t>
  </si>
  <si>
    <t>MX-4050N</t>
  </si>
  <si>
    <t>ES_41229_MX-4050N_11192015041657_6617298</t>
  </si>
  <si>
    <t>MX-4050V</t>
  </si>
  <si>
    <t>ES_41229_MX-4050V_12042017231913_9553331</t>
  </si>
  <si>
    <t>MX-4070N</t>
  </si>
  <si>
    <t>ES_41229_MX-4070N_09162015080001_0401092</t>
  </si>
  <si>
    <t>MX-4070V</t>
  </si>
  <si>
    <t>ES_41229_MX-4070V_11302017234012_5212822</t>
  </si>
  <si>
    <t>MX-5050N</t>
  </si>
  <si>
    <t>ES_41229_MX-5050N_04132016012119_0479052</t>
  </si>
  <si>
    <t>MX-5050V</t>
  </si>
  <si>
    <t>ES_41229_MX-5050V_12032017232804_3684172</t>
  </si>
  <si>
    <t>MX-5070N</t>
  </si>
  <si>
    <t>ES_41229_MX-5070N_04132016012044_0444345</t>
  </si>
  <si>
    <t>MX-5070V</t>
  </si>
  <si>
    <t>ES_41229_MX-5070V_12032017232553_3553574</t>
  </si>
  <si>
    <t>MX-6050N</t>
  </si>
  <si>
    <t>ES_41229_MX-6050N_04132016012208_0528344</t>
  </si>
  <si>
    <t>MX-6050V</t>
  </si>
  <si>
    <t>ES_41229_MX-6050V_12032017232902_3742030</t>
  </si>
  <si>
    <t>MX-6070N</t>
  </si>
  <si>
    <t>ES_41229_MX-6070N_04132016012143_0503205</t>
  </si>
  <si>
    <t>MX-6070V</t>
  </si>
  <si>
    <t>ES_41229_MX-6070V_12032017232708_3628058</t>
  </si>
  <si>
    <t>MX-6580N</t>
  </si>
  <si>
    <t>ES_41229_MX-6580N_12282016064743_7663090</t>
  </si>
  <si>
    <t>MX-7090N</t>
  </si>
  <si>
    <t>ES_41229_MX-7090N_08282017082553_8753914</t>
  </si>
  <si>
    <t>MX-7580N</t>
  </si>
  <si>
    <t>ES_41229_MX-7580N_12282016070232_8552710</t>
  </si>
  <si>
    <t>MX-8090N</t>
  </si>
  <si>
    <t>ES_41229_MX-8090N_08282017082523_8723618</t>
  </si>
  <si>
    <t>MX-B355W</t>
  </si>
  <si>
    <t>ES_41229_MX-B355W_11262017234615_9975914</t>
  </si>
  <si>
    <t>MX-B455W</t>
  </si>
  <si>
    <t>ES_41229_MX-B455W_11262017234724_0044578</t>
  </si>
  <si>
    <t>MX-M1055</t>
  </si>
  <si>
    <t>ES_41229_MX-M1055_12032015060712_2832772</t>
  </si>
  <si>
    <t>MX-M1205</t>
  </si>
  <si>
    <t>ES_41229_MX-M1205_12032015060823_2903451</t>
  </si>
  <si>
    <t>MX-M266N</t>
  </si>
  <si>
    <t>ES_41229_MX-M266N_07212015225536_9336083</t>
  </si>
  <si>
    <t>MX-M3050</t>
  </si>
  <si>
    <t>ES_41229_MX-M3050_10192017055654_2614346</t>
  </si>
  <si>
    <t>MX-M3070</t>
  </si>
  <si>
    <t>ES_41229_MX-M3070_10192017055855_2735396</t>
  </si>
  <si>
    <t>MX-M316N</t>
  </si>
  <si>
    <t>ES_41229_MX-M316N_07212015225212_9132847</t>
  </si>
  <si>
    <t>MX-M3550</t>
  </si>
  <si>
    <t>ES_41229_MX-M3550_10192017055548_2548778</t>
  </si>
  <si>
    <t>MX-M356N</t>
  </si>
  <si>
    <t>ES_41229_MX-M356N_07212015221037_6637105</t>
  </si>
  <si>
    <t>MX-M3570</t>
  </si>
  <si>
    <t>ES_41229_MX-M3570_10192017055743_2663167</t>
  </si>
  <si>
    <t>MX-M4050</t>
  </si>
  <si>
    <t>ES_41229_MX-M4050_08292017002538_6338474</t>
  </si>
  <si>
    <t>MX-M4070</t>
  </si>
  <si>
    <t>ES_41229_MX-M4070_08292017003210_6730168</t>
  </si>
  <si>
    <t>MX-M5050</t>
  </si>
  <si>
    <t>ES_41229_MX-M5050_08292017002653_6413841</t>
  </si>
  <si>
    <t>MX-M5070</t>
  </si>
  <si>
    <t>ES_41229_MX-M5070_08292017002750_6470221</t>
  </si>
  <si>
    <t>MX-M6050</t>
  </si>
  <si>
    <t>ES_41229_MX-M6050_08292017002851_6531905</t>
  </si>
  <si>
    <t>MX-M6070</t>
  </si>
  <si>
    <t>ES_41229_MX-M6070_08292017002950_6590831</t>
  </si>
  <si>
    <t>MX-M905</t>
  </si>
  <si>
    <t>ES_41229_MX-M905_10212016084130_9290195</t>
  </si>
  <si>
    <t>SINDOH Co., Ltd.</t>
  </si>
  <si>
    <t>Sindoh</t>
  </si>
  <si>
    <t>M412</t>
  </si>
  <si>
    <t>M412,M412,; M417,M417,</t>
  </si>
  <si>
    <t>ES_1119230_M412_06152015074646_4406125</t>
  </si>
  <si>
    <t>Toshiba America Business Solutions, Inc.</t>
  </si>
  <si>
    <t>Toshiba</t>
  </si>
  <si>
    <t>e-STUDIO2008A</t>
  </si>
  <si>
    <t>DP-2008A</t>
  </si>
  <si>
    <t>Wired &gt; 500 MHz - 1 Gb/s Ethernet, Scanners with non-CCFL Lamps - Light-Emitting Diodes (LED)</t>
  </si>
  <si>
    <t>ES_13705_DP-2008A_12292015190500_2266809</t>
  </si>
  <si>
    <t>e-STUDIO2309A</t>
  </si>
  <si>
    <t>DP-2309A</t>
  </si>
  <si>
    <t>Wired &gt; 20 MHz and &lt; 500 MHz - 100/10 Mb/s Ethernet, Scanners with non-CCFL Lamps - Light-Emitting Diodes (LED)</t>
  </si>
  <si>
    <t>United States, Australia, New Zealand, Switzerland, Europe, Japan, Canada</t>
  </si>
  <si>
    <t>ES_13705_DP-2309A_06072015202427_815240</t>
  </si>
  <si>
    <t>e-STUDIO2508A</t>
  </si>
  <si>
    <t>DP-2508A</t>
  </si>
  <si>
    <t>ES_13705_DP-2508A_12292015201714_8710290</t>
  </si>
  <si>
    <t>e-STUDIO2803AM</t>
  </si>
  <si>
    <t>DP-2803AM</t>
  </si>
  <si>
    <t>ES_13705_DP-2803AM_12052015150113_4879114</t>
  </si>
  <si>
    <t>e-STUDIO2809A</t>
  </si>
  <si>
    <t>DP-2809A</t>
  </si>
  <si>
    <t>United States, Switzerland, Europe, Taiwan, Canada</t>
  </si>
  <si>
    <t>ES_13705_DP-2809A_06072015205734_809594</t>
  </si>
  <si>
    <t>e-STUDIO3008A</t>
  </si>
  <si>
    <t>DP-3008A</t>
  </si>
  <si>
    <t>ES_13705_DP-3008A_01252017153509_3023797</t>
  </si>
  <si>
    <t>e-STUDIO3508A</t>
  </si>
  <si>
    <t>DP-3508A</t>
  </si>
  <si>
    <t>ES_13705_DP-3508A_12292015233932_9792901</t>
  </si>
  <si>
    <t>e-STUDIO3508LP</t>
  </si>
  <si>
    <t>DP-3535</t>
  </si>
  <si>
    <t>ES_13705_DP-3535_04052017095831_4897729</t>
  </si>
  <si>
    <t>e-STUDIO4508A</t>
  </si>
  <si>
    <t>DP-4508A</t>
  </si>
  <si>
    <t>ES_13705_DP-4508A_12302015000804_5654107</t>
  </si>
  <si>
    <t>e-STUDIO4508LP</t>
  </si>
  <si>
    <t>DP-4535</t>
  </si>
  <si>
    <t>ES_13705_DP-4535_03212017140457_4866296</t>
  </si>
  <si>
    <t>e-STUDIO5008A</t>
  </si>
  <si>
    <t>DP-5008A</t>
  </si>
  <si>
    <t>ES_13705_DP-5008A_01252017154323_9591180</t>
  </si>
  <si>
    <t>e-STUDIO5508A</t>
  </si>
  <si>
    <t>DP-5508A</t>
  </si>
  <si>
    <t>ES_13705_DP-5508A_03172016154605_6311914</t>
  </si>
  <si>
    <t>e-STUDIO6508A</t>
  </si>
  <si>
    <t>DP-6508A</t>
  </si>
  <si>
    <t>ES_13705_DP-6508A_01252017160409_7839166</t>
  </si>
  <si>
    <t>e-STUDIO7508A</t>
  </si>
  <si>
    <t>DP-7508A</t>
  </si>
  <si>
    <t>ES_13705_DP-7508A_03182016110421_4802667</t>
  </si>
  <si>
    <t>e-STUDIO8508A</t>
  </si>
  <si>
    <t>DP-8508A</t>
  </si>
  <si>
    <t>ES_13705_DP-8508A_01252017171812_5030023</t>
  </si>
  <si>
    <t>e-STUDIO2000AC</t>
  </si>
  <si>
    <t>FC-2000AC</t>
  </si>
  <si>
    <t>ES_13705_FC-2000AC_11032015141023_3558771</t>
  </si>
  <si>
    <t>e-STUDIO2500AC</t>
  </si>
  <si>
    <t>FC-2500AC</t>
  </si>
  <si>
    <t>ES_13705_FC-2500AC_12302015024212_9934808</t>
  </si>
  <si>
    <t>e-STUDIO2505AC</t>
  </si>
  <si>
    <t>FC-2505AC</t>
  </si>
  <si>
    <t>ES_13705_FC-2505AC_12302015174504_7886011</t>
  </si>
  <si>
    <t>e-STUDIO3005AC</t>
  </si>
  <si>
    <t>FC-3005AC</t>
  </si>
  <si>
    <t>ES_13705_FC-3005AC_01252017144031_9918786</t>
  </si>
  <si>
    <t>e-STUDIO3505AC</t>
  </si>
  <si>
    <t>FC-3505AC</t>
  </si>
  <si>
    <t>ES_13705_FC-3505AC_12302015153810_902673</t>
  </si>
  <si>
    <t>e-STUDIO4505AC</t>
  </si>
  <si>
    <t>FC-4505AC</t>
  </si>
  <si>
    <t>ES_13705_FC-4505AC_12302015161222_7661706</t>
  </si>
  <si>
    <t>e-STUDIO5005AC</t>
  </si>
  <si>
    <t>FC-5005AC</t>
  </si>
  <si>
    <t>ES_13705_FC-5005AC_01252017152411_7468683</t>
  </si>
  <si>
    <t>e-STUDIO5506AC</t>
  </si>
  <si>
    <t>FC-5506AC</t>
  </si>
  <si>
    <t>ES_13705_FC-5506AC_01252017155243_7452203</t>
  </si>
  <si>
    <t>e-STUDIO6506AC</t>
  </si>
  <si>
    <t>FC-6506AC</t>
  </si>
  <si>
    <t>ES_13705_FC-6506AC_03182016100024_6616784</t>
  </si>
  <si>
    <t>e-STUDIO7506AC</t>
  </si>
  <si>
    <t>FC-7506AC</t>
  </si>
  <si>
    <t>ES_13705_FC-7506AC_01252017165605_297510</t>
  </si>
  <si>
    <t>Xerox Corporation</t>
  </si>
  <si>
    <t>Xerox</t>
  </si>
  <si>
    <t>Phaser</t>
  </si>
  <si>
    <t>6510</t>
  </si>
  <si>
    <t>ES_21198_6510_10132016094403_8648098</t>
  </si>
  <si>
    <t>AltaLink C8030 MFP</t>
  </si>
  <si>
    <t>United States, Switzerland, Europe, Canada</t>
  </si>
  <si>
    <t>ES_21198_AltaLink C8030 MFP_03232017145501_9429775</t>
  </si>
  <si>
    <t>AltaLink C8035 MFP</t>
  </si>
  <si>
    <t>ES_21198_AltaLink C8035 MFP _03272017112940_2737592</t>
  </si>
  <si>
    <t>AltaLink C8045 MFP</t>
  </si>
  <si>
    <t>ES_21198_AltaLink C8045 MFP _03272017194231_8615355</t>
  </si>
  <si>
    <t>AltaLink C8055 MFP</t>
  </si>
  <si>
    <t>ES_21198_AltaLink C8055 MFP_03272017194243_2182192</t>
  </si>
  <si>
    <t>Altalink C8070 MFP</t>
  </si>
  <si>
    <t>ES_21198_Altalink C8070 MFP _03272017194303_7229338</t>
  </si>
  <si>
    <t>VersaLink</t>
  </si>
  <si>
    <t>B400</t>
  </si>
  <si>
    <t>ES_21198_D-A270_12152016131112_7097790</t>
  </si>
  <si>
    <t>B405</t>
  </si>
  <si>
    <t>ES_21198_D-A271_12152016131252_2951139</t>
  </si>
  <si>
    <t>C400</t>
  </si>
  <si>
    <t>ES_21198_J-A280_12152016131825_9796390</t>
  </si>
  <si>
    <t>C500</t>
  </si>
  <si>
    <t>ES_21198_J-A290_12212016151554_2830975</t>
  </si>
  <si>
    <t>C600</t>
  </si>
  <si>
    <t>ES_21198_J-A300_12212016151635_3820569</t>
  </si>
  <si>
    <t>Phaser 3260</t>
  </si>
  <si>
    <t>ES_21198_Phaser 3260_05082014081908_7148758</t>
  </si>
  <si>
    <t>Phaser 3330</t>
  </si>
  <si>
    <t>ES_21198_Phaser 3330_07252016080526_3926947</t>
  </si>
  <si>
    <t>VersaLink B7025</t>
  </si>
  <si>
    <t>Wired &gt; 20 MHz and &lt; 500 MHz - Other, Internal Disk Drive - Hard-Disk,Power-supply Size &gt; 10W,Scanners with non-CCFL Lamps - Light-Emitting Diodes (LED),Touch Panel Display - Color</t>
  </si>
  <si>
    <t>ES_21198_VersaLink B7025_04272017102324_6225613</t>
  </si>
  <si>
    <t>VersaLink B7030</t>
  </si>
  <si>
    <t>ES_21198_VersaLink B7030  _04272017104957_1809051</t>
  </si>
  <si>
    <t>VersaLink B7035</t>
  </si>
  <si>
    <t>ES_21198_VersaLink B7035_04272017112201_2257077</t>
  </si>
  <si>
    <t>VersaLink C7000</t>
  </si>
  <si>
    <t>Other, Internal Disk Drive - Hard-Disk,Power-supply Size &gt; 10W,Touch Panel Display - Color</t>
  </si>
  <si>
    <t>ES_21198_VersaLink C7000_05302017143639_5021772</t>
  </si>
  <si>
    <t>VersaLink C7020</t>
  </si>
  <si>
    <t>Other, Internal Disk Drive - Hard-Disk,Power-supply Size &gt; 10W,Scanners with non-CCFL Lamps - Light-Emitting Diodes (LED),Touch Panel Display - Color</t>
  </si>
  <si>
    <t>ES_21198_VersaLink C7020_05302017143510_2977368</t>
  </si>
  <si>
    <t>VersaLink C7025</t>
  </si>
  <si>
    <t>ES_21198_VersaLink C7025_05302017143533_7000228</t>
  </si>
  <si>
    <t>VersaLink C7030</t>
  </si>
  <si>
    <t>ES_21198_VersaLink C7030_05302017143629_8601915</t>
  </si>
  <si>
    <t>Versant 180 Press</t>
  </si>
  <si>
    <t>United States, Europe, Canada</t>
  </si>
  <si>
    <t>ES_21198_Versant 180 Press_09272016123009_1297834</t>
  </si>
  <si>
    <t>Versant 3100 Press</t>
  </si>
  <si>
    <t>ES_21198_Versant 3100 Press_09272016123137_3910186</t>
  </si>
  <si>
    <t>WorkCentre 3225</t>
  </si>
  <si>
    <t>ES_21198_WorkCentre 3225_05082014082233_7353419</t>
  </si>
  <si>
    <t>WorkCentre 3325</t>
  </si>
  <si>
    <t>ES_21198_WorkCentre 3325_06172014060732_5252060</t>
  </si>
  <si>
    <t>WorkCentre 3335</t>
  </si>
  <si>
    <t>ES_21198_WorkCentre 3335_07262016050203_9323339</t>
  </si>
  <si>
    <t>WorkCentre 3345</t>
  </si>
  <si>
    <t>ES_21198_WorkCentre 3345_07252016080547_3947669</t>
  </si>
  <si>
    <t>WorkCentre 3655i/X</t>
  </si>
  <si>
    <t>WorkCentre 3655i/S,WorkCentre 3655i/S,</t>
  </si>
  <si>
    <t>ES_21198_WorkCentre 3655iX_01082016112921_8328946</t>
  </si>
  <si>
    <t>WorkCentre 5955i</t>
  </si>
  <si>
    <t>WorkCentre 5945i,WorkCentre 5945i,</t>
  </si>
  <si>
    <t>ES_21198_WorkCentre 5955i_01082016105005_4923832</t>
  </si>
  <si>
    <t>WorkCentre 6655i</t>
  </si>
  <si>
    <t>ES_21198_WorkCentre 6655i_01082016102716_6660260</t>
  </si>
  <si>
    <t>WorkCentre 7970i</t>
  </si>
  <si>
    <t>ES_21198_WorkCentre 7970i_01082016110755_5506774</t>
  </si>
  <si>
    <t>Zhuhai Pantum Electronics Co.,Ltd</t>
  </si>
  <si>
    <t>Pantum</t>
  </si>
  <si>
    <t>M6200W</t>
  </si>
  <si>
    <t>M6200We,,</t>
  </si>
  <si>
    <t>Wireless - WiFi,Wired &gt; 20 MHz and &lt; 500 MHz - USB 2.x, None</t>
  </si>
  <si>
    <t>United States, Europe</t>
  </si>
  <si>
    <t>ES_1131531_M6200W_05222015150323_9787256</t>
  </si>
  <si>
    <t>M6203</t>
  </si>
  <si>
    <t>,M6203W,; ,M6203We,; ,M6500,; ,M6500N,; ,M6500NW,; ,M6500NWe,; ,M6500W,; ,M6500We,; ,M6501,; ,M6501W,; ,M6502,; ,M6502N,; ,M6502NW,; ,M6502W,; ,M6502We,; ,M6503,; ,M6503N,; ,M6503NW,; ,M6503W,; ,M6503We,; ,M6504,; ,M6504N,; ,M6504NW,; ,M6504W,; ,M6505,; ,M6505N,; ,M6505NW,; ,M6505W,; ,M6506,; ,M6506N,; ,M6506NW,; ,M6506W,; ,M6507,; ,M6507N,; ,M6507NW,; ,M6507W,; ,M6507We,; ,M6508,; ,M6508N,; ,M6508NW,; ,M6508W,; ,M6509,; ,M6509W,; ,M6550,; ,M6550N,; ,M6550NW,; ,M6550NWe,; ,M6550W,; ,M6552,; ,M6552N,; ,M6552NW,; ,M6552NWe,; ,M6552W,; ,M6554,; ,M6554N,; ,M6554NW,; ,M6554W,; ,M6555,; ,M6555N,; ,M6556,; ,M6556N,; ,M6556NW,; ,M6556W,; ,M6557,; ,M6557N,; ,M6557NW,; ,M6557W,; ,M6557We,; ,M6558,; ,M6558N,; ,M6558NW,; ,M6558W,; ,M6559,; ,M6559N,; ,M6559NW,; ,M6559W,; ,M6600,; ,M6600N,; ,M6600NW,; ,M6600W,; ,M6601NW,; ,M6602,; ,M6602N,; ,M6602NW,; ,M6603,; ,M6603N,; ,M6603NW,; ,M6603W,; ,M6604,; ,M6604N,; ,M6604NW,; ,M6604W,; ,M6605,; ,M6605N,; ,M6605NW,; ,M6605W,; ,M6606,; ,M6606N,; ,M6606NW,; ,M6606W,; ,M6607,; ,M6607N,; ,M6607NW,; ,M6607W,; ,M6608,; ,M6608N,; ,M6608NW,; ,M6608W,; ,M6609,; ,M6609N,; ,M6609NW,; ,M6609W,; ,M6610,; ,M6610N,; ,M6610NW,; ,M6610W,</t>
  </si>
  <si>
    <t>ES_1131531_M6203_12172015172610_2625543</t>
  </si>
  <si>
    <t>M6500NW</t>
  </si>
  <si>
    <t>,M6203,; ,M6203W,; ,M6203We,; ,M6500,; ,M6500N,; ,M6500NWe,; ,M6500W,; ,M6500We,; ,M6502W,; ,M6502We,; ,M6503,; ,M6503W,; ,M6503We,; ,M6505,; ,M6505N,; ,M6506,; ,M6506N,; ,M6506NW,; ,M6507,; ,M6507W,; ,M6507We,; ,M6508,; ,M6508N,</t>
  </si>
  <si>
    <t>Wireless - WiFi,Wired &gt; 20 MHz and &lt; 500 MHz - Other, None</t>
  </si>
  <si>
    <t>ES_1131531_M6500NW_05222015163357_521051</t>
  </si>
  <si>
    <t>M6550NW</t>
  </si>
  <si>
    <t>,M6550,; ,M6550N,; ,M6550NWe,; ,M6552NW,; ,M6552NWe,; ,M6555,; ,M6555N,; ,M6557,; ,M6557N,; ,M6557W,; ,M6557We,</t>
  </si>
  <si>
    <t>ES_1131531_M6550NW_05222015165607_8633081</t>
  </si>
  <si>
    <t>M6600W</t>
  </si>
  <si>
    <t>,M6600,; ,M6600N,; ,M6600NW,; ,M6602N,; ,M6602NW,; ,M6605,; ,M6605N,; ,M6606,; ,M6606N,; ,M6606NW,; ,M6606W,; ,M6607,; ,M6607NW,</t>
  </si>
  <si>
    <t>ES_1131531_M6600W_04292015142727_815088</t>
  </si>
  <si>
    <t>M6602W</t>
  </si>
  <si>
    <t>ES_1131531_M6602W_04292015144658_1007196</t>
  </si>
  <si>
    <t>ES_1131531_M6602W_09072017113402_9483148</t>
  </si>
  <si>
    <t>M6700D</t>
  </si>
  <si>
    <t>,M6700DN,; ,M6700DW,; ,M6702D,; ,M6702DN,; ,M6702DW,; ,M6705D,; ,M6705DN,; ,M6705DW,; ,M6706D,; ,M6706DN,; ,M6706DW,; ,M6707D,; ,M6707DN,; ,M6707DW,; ,M6708D,; ,M6708DN,; ,M6708DW,</t>
  </si>
  <si>
    <t>ES_1131531_M6700D_12282016165741_3305169</t>
  </si>
  <si>
    <t>M6800FD</t>
  </si>
  <si>
    <t>,M6800FDN,; ,M6800FDW,; ,M6802FD,; ,M6802FDN,; ,M6802FDW,; ,M6805FD,; ,M6805FDN,; ,M6805FDW,; ,M6806FD,; ,M6806FDN,; ,M6806FDW,; ,M6807FD,; ,M6807FDN,; ,M6807FDW,; ,M6808FD,; ,M6808FDN,; ,M6808FDW,</t>
  </si>
  <si>
    <t>ES_1131531_M6800FD_12282016164908_4241907</t>
  </si>
  <si>
    <t>M7100D</t>
  </si>
  <si>
    <t>,M7100DN,; ,M7100DW,; ,M7102D,; ,M7102DN,; ,M7102DW,; ,M7105D,; ,M7105DN,; ,M7105DW,; ,M7106D,; ,M7106DN,; ,M7106DW,; ,M7107D,; ,M7107DN,; ,M7107DW,; ,M7108D,; ,M7108DN,; ,M7108DW,</t>
  </si>
  <si>
    <t>ES_1131531_M7100D_12282016165401_210840</t>
  </si>
  <si>
    <t>M7200FD</t>
  </si>
  <si>
    <t>,M7200FDN,; ,M7200FDW,; ,M7202FD,; ,M7202FDN,; ,M7202FDW,; ,M7205FD,; ,M7205FDN,; ,M7205FDW,; ,M7206FD,; ,M7206FDN,; ,M7206FDW,; ,M7207FD,; ,M7207FDN,; ,M7207FDW,; ,M7208FD,; ,M7208FDN,; ,M7208FDW,</t>
  </si>
  <si>
    <t>ES_1131531_M7200FD_12252016142618_324365</t>
  </si>
  <si>
    <t>P2200W</t>
  </si>
  <si>
    <t>P2200We,,</t>
  </si>
  <si>
    <t>ES_1131531_P2200W_05222015153705_3774835</t>
  </si>
  <si>
    <t>(Multiple Items)</t>
  </si>
  <si>
    <t>Product Characteristics</t>
  </si>
  <si>
    <t>Unit Energy Savings</t>
  </si>
  <si>
    <t>Shipments</t>
  </si>
  <si>
    <t>Lifetime</t>
  </si>
  <si>
    <t>Stock</t>
  </si>
  <si>
    <t>Grow-To</t>
  </si>
  <si>
    <t>Product Category</t>
  </si>
  <si>
    <t>Product Subcategory</t>
  </si>
  <si>
    <r>
      <t xml:space="preserve">Combined Avg. Unit Energy Consumption of </t>
    </r>
    <r>
      <rPr>
        <sz val="10"/>
        <color theme="1"/>
        <rFont val="Arial"/>
        <family val="2"/>
      </rPr>
      <t xml:space="preserve"> Models meeting the current ENERGY STAR, but not the proposed V3.0
(kWh/yr)</t>
    </r>
  </si>
  <si>
    <r>
      <t xml:space="preserve">Combined Avg. V3.0  </t>
    </r>
    <r>
      <rPr>
        <sz val="10"/>
        <color theme="1"/>
        <rFont val="Arial"/>
        <family val="2"/>
      </rPr>
      <t>ENERGY STAR Requirement Level Applicable to Models not Meeting It  
(kWh/yr)</t>
    </r>
  </si>
  <si>
    <t>How Is ENERGY STAR Level Defined?</t>
  </si>
  <si>
    <t>Avg. Unit Savings from Meeting ENERGY STAR Level (kWh/yr)</t>
  </si>
  <si>
    <t>Electric Rate ($/kWh)</t>
  </si>
  <si>
    <t>Avg. Unit Cost Savings from Meeting Proposed ENERGY STAR Level (US$/yr)</t>
  </si>
  <si>
    <t>Projected U.S. Total Shipments in 2019</t>
  </si>
  <si>
    <t>Projected U.S. Total Shipments in 2020</t>
  </si>
  <si>
    <t>Projected U.S. Total Shipments in 2021</t>
  </si>
  <si>
    <t>Projected U.S. Total Shipments in 2022</t>
  </si>
  <si>
    <t>Average Lifetime (yr)</t>
  </si>
  <si>
    <t>Average Lifetime Source</t>
  </si>
  <si>
    <t>Stock/
Installed Base Once Stock Turns Over</t>
  </si>
  <si>
    <t>Stock/
Installed Base Data Year</t>
  </si>
  <si>
    <t>Stock/
Installed Base Data Source</t>
  </si>
  <si>
    <t>Energy Savings  (TWh/yr)</t>
  </si>
  <si>
    <t>Imaging Equipment</t>
  </si>
  <si>
    <t>Mono MFD</t>
  </si>
  <si>
    <t>Avg. Version 3.0 ENERGY STAR level applicable to models not meeting Version 3.0</t>
  </si>
  <si>
    <t>Source 
Pending</t>
  </si>
  <si>
    <t>Shipments accumulated over lifetime of longest-lived subcategory</t>
  </si>
  <si>
    <t>Color MFD</t>
  </si>
  <si>
    <t>Mono Printer</t>
  </si>
  <si>
    <t>Color Printer</t>
  </si>
  <si>
    <t>Weighted Average</t>
  </si>
  <si>
    <t>Total</t>
  </si>
  <si>
    <t>Conversions</t>
  </si>
  <si>
    <t>Units</t>
  </si>
  <si>
    <t>Source</t>
  </si>
  <si>
    <t>Commercial electricity cost (2019)</t>
  </si>
  <si>
    <t>2017 US$/million BTU</t>
  </si>
  <si>
    <t>U.S. Energy Information Administration, Annual Energy Outlook 2018, "Table: Electricity Supply, Disposition, Prices, and Emissions Case: Reference case"</t>
  </si>
  <si>
    <t>Commercial electricity cost (2022)</t>
  </si>
  <si>
    <t>kWh to TWh conversion</t>
  </si>
  <si>
    <t>TWh / kWh</t>
  </si>
  <si>
    <t>CO2 Emissions Factor</t>
  </si>
  <si>
    <t>lbs CO2 / kWh</t>
  </si>
  <si>
    <t>ENERGY STAR Certified Products Data Book, February 2017</t>
  </si>
  <si>
    <t>Pounds to MMT conversion</t>
  </si>
  <si>
    <t>million metric tonnes / lbs</t>
  </si>
  <si>
    <t>Car Emissions</t>
  </si>
  <si>
    <t>pounds CO2 / car / yr</t>
  </si>
  <si>
    <t>Row Number</t>
  </si>
  <si>
    <t>Product ID</t>
  </si>
  <si>
    <t>Base Type</t>
  </si>
  <si>
    <t>Primary Interface (According to V3 Test Method)</t>
  </si>
  <si>
    <t>Version 3 Draft 1 Power Supply Adder Allowance (W)</t>
  </si>
  <si>
    <t>Version 3 Draft 1 Touch Panel Adder Allowance (W)</t>
  </si>
  <si>
    <t>Version 3 Draft 1 Memory Adder Allowance (W)</t>
  </si>
  <si>
    <t>Version 3 Draft 1 Interface Adder Allowance (W)</t>
  </si>
  <si>
    <t>Version 3 Draft 1 Fax Adder Allowance (W)</t>
  </si>
  <si>
    <t>Reported Sleep Power (W)</t>
  </si>
  <si>
    <t>Version 3 Draft 1 Base Allowance (W)</t>
  </si>
  <si>
    <t>Version 3 Draft 1 Total Adder Allowance (W)</t>
  </si>
  <si>
    <t>Version 3 Draft 1 Total Allowance (W)</t>
  </si>
  <si>
    <t>Sleep Mode Energy per Year (kWh/yr)</t>
  </si>
  <si>
    <t>Version 3 Draft 1 Total Allowance per Year (kWh/yr)</t>
  </si>
  <si>
    <t>Ambir Technology, Inc.</t>
  </si>
  <si>
    <t>Ambir</t>
  </si>
  <si>
    <t xml:space="preserve">ImageScan Pro 490ix_x000D_
</t>
  </si>
  <si>
    <t>DS490IX</t>
  </si>
  <si>
    <t>NA</t>
  </si>
  <si>
    <t>SCAN1</t>
  </si>
  <si>
    <t>No Network Connection</t>
  </si>
  <si>
    <t xml:space="preserve">ImageScan Pro 687ix_x000D_
</t>
  </si>
  <si>
    <t>DS687IX</t>
  </si>
  <si>
    <t>ImageScan Pro 830ix</t>
  </si>
  <si>
    <t>DS830ix</t>
  </si>
  <si>
    <t>ImageScan Pro 820ix,DS820ix,</t>
  </si>
  <si>
    <t xml:space="preserve">TravelScan Pro 600ix_x000D_
</t>
  </si>
  <si>
    <t>PS600IX</t>
  </si>
  <si>
    <t xml:space="preserve">ImageScan Pro 667ix_x000D_
</t>
  </si>
  <si>
    <t>PS667IX</t>
  </si>
  <si>
    <t>Argox Information Co., Ltd</t>
  </si>
  <si>
    <t>ARGOX</t>
  </si>
  <si>
    <t>I4-250</t>
  </si>
  <si>
    <t>DX-200,DX-200,; DX-300,DX-300,; DX-4200,DX-4200,; DX-4300,DX-4300,; DX4-200,DX4-200,; DX4-300,DX4-300,; DXR-4200,DXR-4200,; DXR-4300,DXR-4300,; I4-240,I4-240,; I4-350,I4-350,; LK-200,LK-200,; LK-300,LK-300,; LX-200,LX-200,; LX-300,LX-300,; iX4-240,iX4-240,; iX4-250,iX4-250,; iX4-350,iX4-350,; iXA-200,iXA-200,; iXA-300,iXA-300,; iXA-500,iXA-500,; iXC-200,iXC-200,; iXC-300,iXC-300,; iXC-500,iXC-500,</t>
  </si>
  <si>
    <t>PRNT1</t>
  </si>
  <si>
    <t>100/10 Mb/s Ethernet</t>
  </si>
  <si>
    <t>Avery Dennison</t>
  </si>
  <si>
    <t>Tabletop Printer 1</t>
  </si>
  <si>
    <t>ADTP1</t>
  </si>
  <si>
    <t>,ADTP2,</t>
  </si>
  <si>
    <t>Monarch</t>
  </si>
  <si>
    <t>Avision Inc.</t>
  </si>
  <si>
    <t>Avision</t>
  </si>
  <si>
    <t>AD125</t>
  </si>
  <si>
    <t>FF-1402B,FF-1402B,</t>
  </si>
  <si>
    <t>USB 2.x</t>
  </si>
  <si>
    <t>AD125S</t>
  </si>
  <si>
    <t>AD125S,AD125S,; FF-1410B,FF-1410B,</t>
  </si>
  <si>
    <t>AD130</t>
  </si>
  <si>
    <t>AD130S,AD130S,; DF-1701B,DF-1701B,; DF-1702B,DF-1702B,</t>
  </si>
  <si>
    <t>AD215</t>
  </si>
  <si>
    <t>AD215U,AD215U,; AD215W,AD215W,; FL-1507B,FL-1507B,; PaperAir 215,PaperAir 215,</t>
  </si>
  <si>
    <t>AD215i</t>
  </si>
  <si>
    <t>FL-1605B,FL-1605B,</t>
  </si>
  <si>
    <t>AD215L</t>
  </si>
  <si>
    <t>FL-1513B,FL-1513B,; PaperAir 215L,PaperAir 215L,</t>
  </si>
  <si>
    <t>AD230</t>
  </si>
  <si>
    <t>AD230I,AD230I,; AD230U,AD230U,; FL-1312B,FL-1312B,; FL-1602B,FL-1602B,</t>
  </si>
  <si>
    <t>AD240</t>
  </si>
  <si>
    <t>AD240I</t>
  </si>
  <si>
    <t>AD240S</t>
  </si>
  <si>
    <t>FL-1406B,FL-1406B,</t>
  </si>
  <si>
    <t>AD240U</t>
  </si>
  <si>
    <t>FL-1603B,FL-1603B,</t>
  </si>
  <si>
    <t>AD250</t>
  </si>
  <si>
    <t>AD250,AD250,; AD250I,AD250I,; FL-1501B,FL-1501B,</t>
  </si>
  <si>
    <t>AD250F</t>
  </si>
  <si>
    <t>AD250F,AD250F,; AD250FI,AD250FI,; DL-1409B,DL-1409B,</t>
  </si>
  <si>
    <t>AD250FB</t>
  </si>
  <si>
    <t>AD250FB,AD250FB,; AD260F,AD260F,; DL-1510B,DL-1510B,; DL-1511B,DL-1511B,</t>
  </si>
  <si>
    <t>AD260U</t>
  </si>
  <si>
    <t>AD280U,AD280U,</t>
  </si>
  <si>
    <t>AD280</t>
  </si>
  <si>
    <t>AD260,AD260,; AD260I,AD260I,; AD280I,AD280I,; FL-1314B,FL-1314B,; FL-1315B,FL-1315B,</t>
  </si>
  <si>
    <t>AD280F</t>
  </si>
  <si>
    <t>AD280F,AD280UF,; DL-1509B,DL-1509B,</t>
  </si>
  <si>
    <t>USB 3.x</t>
  </si>
  <si>
    <t>AD520S</t>
  </si>
  <si>
    <t>AD120S,AD120S,; DF-1508B,DF-1508B,</t>
  </si>
  <si>
    <t>AD7080</t>
  </si>
  <si>
    <t>AD7080A,AD7080A,; DT-1608H,DT-1608H,</t>
  </si>
  <si>
    <t>AN230</t>
  </si>
  <si>
    <t>AN230W</t>
  </si>
  <si>
    <t>AN230W,AN230W,; FL-1401B,FL-1401B,</t>
  </si>
  <si>
    <t>AN240W</t>
  </si>
  <si>
    <t>AN240,AN240,; FL-1503B,FL-1503B,</t>
  </si>
  <si>
    <t>AV110-OBM WI-FI</t>
  </si>
  <si>
    <t>Wi-Fi</t>
  </si>
  <si>
    <t>AV32</t>
  </si>
  <si>
    <t>FF-1308S,FF-1308S,</t>
  </si>
  <si>
    <t>AVA5 PLUS</t>
  </si>
  <si>
    <t>BF-1102S</t>
  </si>
  <si>
    <t>BS-1005S</t>
  </si>
  <si>
    <t>FB10</t>
  </si>
  <si>
    <t>BF-1606B,BF-1606B,; PaperAir 10,PaperAir 10,</t>
  </si>
  <si>
    <t>FB1000N</t>
  </si>
  <si>
    <t>BF-1309B,BF-1309B,; PaperAir 1000N,PaperAir 1000N,</t>
  </si>
  <si>
    <t>FB1200+</t>
  </si>
  <si>
    <t>FB1200 Plus</t>
  </si>
  <si>
    <t>FB510</t>
  </si>
  <si>
    <t>AF310,AF310,; BS-1306S,BS-1306S,; FB510,FB510,</t>
  </si>
  <si>
    <t>FF-0803S</t>
  </si>
  <si>
    <t>FF-1301S</t>
  </si>
  <si>
    <t>FL-1313B</t>
  </si>
  <si>
    <t>MiCube</t>
  </si>
  <si>
    <t>MiCube Wi-Fi</t>
  </si>
  <si>
    <t>Bixolon Co., Ltd.</t>
  </si>
  <si>
    <t>BIXOLON</t>
  </si>
  <si>
    <t>BGT-100P</t>
  </si>
  <si>
    <t>BGT-100P,BGT-100P,; BGT-102P,BGT-102P,</t>
  </si>
  <si>
    <t>SLP-DL410</t>
  </si>
  <si>
    <t>SLP-DL410B,SLP-DL410B,; SLP-DL413,SLP-DL413,; SLP-DL413B,SLP-DL413B,</t>
  </si>
  <si>
    <t>SLP-TX220</t>
  </si>
  <si>
    <t>SLP-TX220,SLP-TX220,; SLP-TX223,SLP-TX223,</t>
  </si>
  <si>
    <t>SLP-TX420</t>
  </si>
  <si>
    <t>SLP-TX423</t>
  </si>
  <si>
    <t>SPP-R200?</t>
  </si>
  <si>
    <t>SPP-R310</t>
  </si>
  <si>
    <t>Other</t>
  </si>
  <si>
    <t>SRP-275III</t>
  </si>
  <si>
    <t>SRP-275III,SRP-275III,; SRP-275IIIA,SRP-275IIIA,; SRP-275IIIC,SRP-275IIIC,</t>
  </si>
  <si>
    <t>SRP-330II</t>
  </si>
  <si>
    <t>SRP-332II,SRP-332II,</t>
  </si>
  <si>
    <t>SRP-350III</t>
  </si>
  <si>
    <t>SRP-350plusIII</t>
  </si>
  <si>
    <t>SRP-352III</t>
  </si>
  <si>
    <t>SRP-352plusIII</t>
  </si>
  <si>
    <t>SRP-382</t>
  </si>
  <si>
    <t>SRP-380,SRP-380,; SRP-382,SRP-382,</t>
  </si>
  <si>
    <t>SRP-770III</t>
  </si>
  <si>
    <t>SRP-F312II</t>
  </si>
  <si>
    <t>SRP-F310II,SRP-F310II,; SRP-F312II,SRP-F312II,; SRP-F313II,SRP-F313II,</t>
  </si>
  <si>
    <t>SRP-QE300</t>
  </si>
  <si>
    <t>SRP-QE302,SRP-QE302,</t>
  </si>
  <si>
    <t>SRP-S300</t>
  </si>
  <si>
    <t>ADS-1500W, ADS-1000W</t>
  </si>
  <si>
    <t>ADS-3600W</t>
  </si>
  <si>
    <t>,ADS-2400N,; ,ADS-2800W,; ,ADS-3000N,</t>
  </si>
  <si>
    <t>1 Gb/s Ethernet</t>
  </si>
  <si>
    <t>MFC-J245</t>
  </si>
  <si>
    <t>MFD1</t>
  </si>
  <si>
    <t>MFC-J4410DW</t>
  </si>
  <si>
    <t>,MFC-J4310DW,; ,MFC-J4510DW,; ,MFC-J4510DW,</t>
  </si>
  <si>
    <t>MFC-J4420DW</t>
  </si>
  <si>
    <t>MFC-J4320DW,,</t>
  </si>
  <si>
    <t>MFC-J4620DW</t>
  </si>
  <si>
    <t>MFC-J4710DW</t>
  </si>
  <si>
    <t>MFC-J480DW</t>
  </si>
  <si>
    <t>,MFC-J460DW,; ,MFC-J485DW,; ,MFC-J775DW L,; ,MFC-J775DW,</t>
  </si>
  <si>
    <t>MFC-J5620DW</t>
  </si>
  <si>
    <t>MFC-J5520DW,,</t>
  </si>
  <si>
    <t>MFC-J5720DW</t>
  </si>
  <si>
    <t>MFC-J5920DW,,</t>
  </si>
  <si>
    <t>MFC-J6535DW</t>
  </si>
  <si>
    <t>,MFC-J5330DW,; ,MFC-J5830DW,; ,MFC-J6530DW,</t>
  </si>
  <si>
    <t>MFC-J6720DW</t>
  </si>
  <si>
    <t>MFC-J6520DW,,</t>
  </si>
  <si>
    <t>MFC-J680DW</t>
  </si>
  <si>
    <t>MFC-J690DW</t>
  </si>
  <si>
    <t>MFC-J6920DW, MFC-J6925DW</t>
  </si>
  <si>
    <t>MFC-J6930DW</t>
  </si>
  <si>
    <t>MFC-J6935DW</t>
  </si>
  <si>
    <t>,MFC-J5930DW,</t>
  </si>
  <si>
    <t>MFC-J775DW XL</t>
  </si>
  <si>
    <t>MFC-J880DW</t>
  </si>
  <si>
    <t>,MFC-J885DW,</t>
  </si>
  <si>
    <t>MFC-J895DW</t>
  </si>
  <si>
    <t>MFC-J985DW</t>
  </si>
  <si>
    <t>,MFC-J985DW XL,</t>
  </si>
  <si>
    <t>PDS-6000</t>
  </si>
  <si>
    <t>PDS-5000,PDS-5000,; PDS-6000,PDS-6000,</t>
  </si>
  <si>
    <t>PDS-6000F</t>
  </si>
  <si>
    <t>PDS-5000F,PDS-5000F,; PDS-6000F,PDS-6000F,</t>
  </si>
  <si>
    <t>Label Writer P-touch</t>
  </si>
  <si>
    <t>PT-D450</t>
  </si>
  <si>
    <t>PT-D600</t>
  </si>
  <si>
    <t>Label Printer P-touch</t>
  </si>
  <si>
    <t>PT-D800W</t>
  </si>
  <si>
    <t>USB 1.x</t>
  </si>
  <si>
    <t>Label?Writer?P-touch</t>
  </si>
  <si>
    <t>PT-E500</t>
  </si>
  <si>
    <t>PT-E550W</t>
  </si>
  <si>
    <t>PT-E800W</t>
  </si>
  <si>
    <t>PT-H500</t>
  </si>
  <si>
    <t>Label Printer</t>
  </si>
  <si>
    <t>PT-P300BT</t>
  </si>
  <si>
    <t>Label?Printer?P-touch</t>
  </si>
  <si>
    <t>PT-P700</t>
  </si>
  <si>
    <t>PT-P750W</t>
  </si>
  <si>
    <t>PT-P900</t>
  </si>
  <si>
    <t>PT-P900W</t>
  </si>
  <si>
    <t>PT-P950NW</t>
  </si>
  <si>
    <t>Label Printer QL</t>
  </si>
  <si>
    <t>QL-1100</t>
  </si>
  <si>
    <t>QL-1110NWB</t>
  </si>
  <si>
    <t>QL-800</t>
  </si>
  <si>
    <t>QL-810W</t>
  </si>
  <si>
    <t>QL-820NWB</t>
  </si>
  <si>
    <t>DR-C230</t>
  </si>
  <si>
    <t>CanoScan LiDE 120</t>
  </si>
  <si>
    <t>CanoScan LiDE 220</t>
  </si>
  <si>
    <t>CP1200</t>
  </si>
  <si>
    <t>CP1300</t>
  </si>
  <si>
    <t>iP2820</t>
  </si>
  <si>
    <t>PRNT2</t>
  </si>
  <si>
    <t>iP8720</t>
  </si>
  <si>
    <t>iPF6400SE</t>
  </si>
  <si>
    <t>PRNT4</t>
  </si>
  <si>
    <t>iPF680</t>
  </si>
  <si>
    <t>iPF685</t>
  </si>
  <si>
    <t>iPF780</t>
  </si>
  <si>
    <t>iPF785</t>
  </si>
  <si>
    <t>iPF8400SE</t>
  </si>
  <si>
    <t>iX6820</t>
  </si>
  <si>
    <t>MG2525</t>
  </si>
  <si>
    <t>K10392</t>
  </si>
  <si>
    <t>MG2522,,</t>
  </si>
  <si>
    <t>iP110</t>
  </si>
  <si>
    <t>K10404</t>
  </si>
  <si>
    <t>MG2920, MG2922, MG2924, MG2929</t>
  </si>
  <si>
    <t>K10405</t>
  </si>
  <si>
    <t>,,The different colors of the decoration</t>
  </si>
  <si>
    <t>MG7520</t>
  </si>
  <si>
    <t>K10406</t>
  </si>
  <si>
    <t>MB2320</t>
  </si>
  <si>
    <t>K10407</t>
  </si>
  <si>
    <t>MB5320</t>
  </si>
  <si>
    <t>K10408</t>
  </si>
  <si>
    <t>iB4020</t>
  </si>
  <si>
    <t>K10409</t>
  </si>
  <si>
    <t>MB2020</t>
  </si>
  <si>
    <t>K10410</t>
  </si>
  <si>
    <t>MB5020</t>
  </si>
  <si>
    <t>K10411</t>
  </si>
  <si>
    <t>MG5620, MG5622</t>
  </si>
  <si>
    <t>K10412</t>
  </si>
  <si>
    <t>MG6620</t>
  </si>
  <si>
    <t>K10413</t>
  </si>
  <si>
    <t>MX492, MX490</t>
  </si>
  <si>
    <t>K10415, K10416</t>
  </si>
  <si>
    <t>iPF770</t>
  </si>
  <si>
    <t>K10419</t>
  </si>
  <si>
    <t>iPF670</t>
  </si>
  <si>
    <t>K10420</t>
  </si>
  <si>
    <t>iPF670E</t>
  </si>
  <si>
    <t>iPF830; iPF840; iPF850</t>
  </si>
  <si>
    <t>K10421; K10422; K10423</t>
  </si>
  <si>
    <t>PRO-1000</t>
  </si>
  <si>
    <t>K10424</t>
  </si>
  <si>
    <t>MG3620, MG3622</t>
  </si>
  <si>
    <t>K10425</t>
  </si>
  <si>
    <t>MG5720, MG5721, MG5722</t>
  </si>
  <si>
    <t>K10426</t>
  </si>
  <si>
    <t>MG6820, MG6821, MG6822</t>
  </si>
  <si>
    <t>K10427</t>
  </si>
  <si>
    <t>MG7720</t>
  </si>
  <si>
    <t>K10429</t>
  </si>
  <si>
    <t>G3200</t>
  </si>
  <si>
    <t>K10430</t>
  </si>
  <si>
    <t>G2200</t>
  </si>
  <si>
    <t>K10431</t>
  </si>
  <si>
    <t>G1200</t>
  </si>
  <si>
    <t>K10432</t>
  </si>
  <si>
    <t>iB4120</t>
  </si>
  <si>
    <t>K10433</t>
  </si>
  <si>
    <t>MB2120</t>
  </si>
  <si>
    <t>K10434</t>
  </si>
  <si>
    <t>MB2720</t>
  </si>
  <si>
    <t>K10435</t>
  </si>
  <si>
    <t>MB5120</t>
  </si>
  <si>
    <t>K10436</t>
  </si>
  <si>
    <t>MB5420</t>
  </si>
  <si>
    <t>K10437</t>
  </si>
  <si>
    <t>PRO-2000</t>
  </si>
  <si>
    <t>K10438</t>
  </si>
  <si>
    <t>PRO-4000</t>
  </si>
  <si>
    <t>K10439</t>
  </si>
  <si>
    <t>PRO-4000S</t>
  </si>
  <si>
    <t>K10440</t>
  </si>
  <si>
    <t>PRO-6000S</t>
  </si>
  <si>
    <t>K10441</t>
  </si>
  <si>
    <t>TS9020</t>
  </si>
  <si>
    <t>K10442</t>
  </si>
  <si>
    <t>TS8020</t>
  </si>
  <si>
    <t>K10443</t>
  </si>
  <si>
    <t>TS6020</t>
  </si>
  <si>
    <t>K10444</t>
  </si>
  <si>
    <t>MG3020</t>
  </si>
  <si>
    <t>K10446</t>
  </si>
  <si>
    <t>MG3022,K10447,The different colors of the decoration</t>
  </si>
  <si>
    <t>G4200</t>
  </si>
  <si>
    <t>K10454</t>
  </si>
  <si>
    <t>TS9120</t>
  </si>
  <si>
    <t>K10455</t>
  </si>
  <si>
    <t>TS8120</t>
  </si>
  <si>
    <t>K10456</t>
  </si>
  <si>
    <t>TS6120</t>
  </si>
  <si>
    <t>K10457</t>
  </si>
  <si>
    <t>TR7520</t>
  </si>
  <si>
    <t>K10458</t>
  </si>
  <si>
    <t>TR8520</t>
  </si>
  <si>
    <t>K10459</t>
  </si>
  <si>
    <t>TS5120</t>
  </si>
  <si>
    <t>K10460</t>
  </si>
  <si>
    <t>TS5122,,</t>
  </si>
  <si>
    <t>TS3120</t>
  </si>
  <si>
    <t>K10462</t>
  </si>
  <si>
    <t>TS3122,,; TS3129,,</t>
  </si>
  <si>
    <t>TS302</t>
  </si>
  <si>
    <t>K10464</t>
  </si>
  <si>
    <t>TS202</t>
  </si>
  <si>
    <t>K10466</t>
  </si>
  <si>
    <t>PRO-6000</t>
  </si>
  <si>
    <t>K10468</t>
  </si>
  <si>
    <t>TX-2000</t>
  </si>
  <si>
    <t>K10473</t>
  </si>
  <si>
    <t>TX-3000</t>
  </si>
  <si>
    <t>K10474</t>
  </si>
  <si>
    <t>TX-4000</t>
  </si>
  <si>
    <t>K10475</t>
  </si>
  <si>
    <t>CR-190i II</t>
  </si>
  <si>
    <t>M111021</t>
  </si>
  <si>
    <t>DR-6030C</t>
  </si>
  <si>
    <t>M111061</t>
  </si>
  <si>
    <t>DR-M160II</t>
  </si>
  <si>
    <t>M111092</t>
  </si>
  <si>
    <t>P-215II</t>
  </si>
  <si>
    <t>M111132</t>
  </si>
  <si>
    <t>P-208II</t>
  </si>
  <si>
    <t>M111162</t>
  </si>
  <si>
    <t>DR-M1060</t>
  </si>
  <si>
    <t>M111201</t>
  </si>
  <si>
    <t>DR-F120</t>
  </si>
  <si>
    <t>M111221</t>
  </si>
  <si>
    <t>DR-C225W</t>
  </si>
  <si>
    <t>M111231</t>
  </si>
  <si>
    <t>DR-C225</t>
  </si>
  <si>
    <t>M111241</t>
  </si>
  <si>
    <t>DR-C240</t>
  </si>
  <si>
    <t>M111251</t>
  </si>
  <si>
    <t>ScanFront 400</t>
  </si>
  <si>
    <t>M111271</t>
  </si>
  <si>
    <t>DR-M260</t>
  </si>
  <si>
    <t>M111281</t>
  </si>
  <si>
    <t>CR-150</t>
  </si>
  <si>
    <t>M112010</t>
  </si>
  <si>
    <t>M112030</t>
  </si>
  <si>
    <t>CR-120</t>
  </si>
  <si>
    <t>M112060</t>
  </si>
  <si>
    <t>MX532</t>
  </si>
  <si>
    <t>Oc??</t>
  </si>
  <si>
    <t>Oc?? PlotWave 360  Printer</t>
  </si>
  <si>
    <t>Oc?? 01045</t>
  </si>
  <si>
    <t>PRNT3</t>
  </si>
  <si>
    <t>Oc?? PlotWave 340  Printer</t>
  </si>
  <si>
    <t>Oc?? PlotWave 340  Multifunction Express</t>
  </si>
  <si>
    <t>MFD3</t>
  </si>
  <si>
    <t>Oc?? PlotWave 360  Multifunction Express</t>
  </si>
  <si>
    <t>Citizen Systems Japan Co., LTD.</t>
  </si>
  <si>
    <t>CITIZEN</t>
  </si>
  <si>
    <t>CL-E300</t>
  </si>
  <si>
    <t>CL-E303</t>
  </si>
  <si>
    <t>CL-E321</t>
  </si>
  <si>
    <t>CL-E331</t>
  </si>
  <si>
    <t>CL-E720</t>
  </si>
  <si>
    <t>CL-E720DT</t>
  </si>
  <si>
    <t>CL-E730</t>
  </si>
  <si>
    <t>Thermal Printer</t>
  </si>
  <si>
    <t>CT-S251</t>
  </si>
  <si>
    <t>CT-S251UB</t>
  </si>
  <si>
    <t>DS-510</t>
  </si>
  <si>
    <t>B11B209201**</t>
  </si>
  <si>
    <t>DS-760</t>
  </si>
  <si>
    <t>B11B210202**, B11B210204**</t>
  </si>
  <si>
    <t>DS-560</t>
  </si>
  <si>
    <t>B11B221201**</t>
  </si>
  <si>
    <t>DS-860</t>
  </si>
  <si>
    <t>B11B222201**, B11B222203**</t>
  </si>
  <si>
    <t>Epson Perfection V800 Photo</t>
  </si>
  <si>
    <t>B11B223201**</t>
  </si>
  <si>
    <t>Epson Perfection V850 Pro</t>
  </si>
  <si>
    <t>B11B224201**</t>
  </si>
  <si>
    <t>DS-40</t>
  </si>
  <si>
    <t>B11B225201**</t>
  </si>
  <si>
    <t>ES-400</t>
  </si>
  <si>
    <t>B11B226201**</t>
  </si>
  <si>
    <t>DS-780N</t>
  </si>
  <si>
    <t>B11B227201</t>
  </si>
  <si>
    <t>ES-500W</t>
  </si>
  <si>
    <t>B11B228201**</t>
  </si>
  <si>
    <t>DS-575W</t>
  </si>
  <si>
    <t>B11B228202</t>
  </si>
  <si>
    <t>Epson Perfection V19</t>
  </si>
  <si>
    <t>B11B231201**</t>
  </si>
  <si>
    <t>Epson Perfection V39</t>
  </si>
  <si>
    <t>B11B232201**</t>
  </si>
  <si>
    <t>DS-520</t>
  </si>
  <si>
    <t>B11B234201**</t>
  </si>
  <si>
    <t>DS-530</t>
  </si>
  <si>
    <t>B11B236201**</t>
  </si>
  <si>
    <t>DS-1630</t>
  </si>
  <si>
    <t>B11B239201**</t>
  </si>
  <si>
    <t>Expression 12000XL</t>
  </si>
  <si>
    <t>B11B240201</t>
  </si>
  <si>
    <t>ES-200</t>
  </si>
  <si>
    <t>B11B241201</t>
  </si>
  <si>
    <t>,B11B241201**,(*=A-Z, a-z, 0-9, +, -, blank)</t>
  </si>
  <si>
    <t>ES-300W</t>
  </si>
  <si>
    <t>B11B242201</t>
  </si>
  <si>
    <t>,B11B242201**,(*=A-Z, a-z, 0-9, +, -, blank)</t>
  </si>
  <si>
    <t>DS-320</t>
  </si>
  <si>
    <t>B11B243201</t>
  </si>
  <si>
    <t>,B11B243201**,(*=A-Z, a-z, 0-9, +, -, blank)</t>
  </si>
  <si>
    <t>FF-640</t>
  </si>
  <si>
    <t>B11B246201**</t>
  </si>
  <si>
    <t>DS-770</t>
  </si>
  <si>
    <t>B11B248301</t>
  </si>
  <si>
    <t>DS-410</t>
  </si>
  <si>
    <t>B11B249201</t>
  </si>
  <si>
    <t>WF-7620</t>
  </si>
  <si>
    <t>C11CC97201**</t>
  </si>
  <si>
    <t>WF-7610</t>
  </si>
  <si>
    <t>C11CC98201**</t>
  </si>
  <si>
    <t>WF-7110</t>
  </si>
  <si>
    <t>C11CC99201**</t>
  </si>
  <si>
    <t>WF-5620</t>
  </si>
  <si>
    <t>C11CD08201**</t>
  </si>
  <si>
    <t>WF-4630</t>
  </si>
  <si>
    <t>C11CD10201**</t>
  </si>
  <si>
    <t>WF-4640</t>
  </si>
  <si>
    <t>C11CD11201**</t>
  </si>
  <si>
    <t>WF-5110</t>
  </si>
  <si>
    <t>C11CD12201**</t>
  </si>
  <si>
    <t>WF-5690</t>
  </si>
  <si>
    <t>C11CD14201**</t>
  </si>
  <si>
    <t>WF-5190</t>
  </si>
  <si>
    <t>C11CD15201**</t>
  </si>
  <si>
    <t>WF-3640</t>
  </si>
  <si>
    <t>C11CD16201**</t>
  </si>
  <si>
    <t>WF-3620</t>
  </si>
  <si>
    <t>C11CD19201**</t>
  </si>
  <si>
    <t>XP-950</t>
  </si>
  <si>
    <t>C11CD28201**</t>
  </si>
  <si>
    <t>XP-810</t>
  </si>
  <si>
    <t>C11CD29201**</t>
  </si>
  <si>
    <t>XP-610</t>
  </si>
  <si>
    <t>C11CD31201**</t>
  </si>
  <si>
    <t>SC-T5270D</t>
  </si>
  <si>
    <t>C11CD40411**, SCT5270DR**</t>
  </si>
  <si>
    <t>SC-T7270D</t>
  </si>
  <si>
    <t>C11CD41411**, SCT7270DR**</t>
  </si>
  <si>
    <t>WF-8090</t>
  </si>
  <si>
    <t>C11CD43201**</t>
  </si>
  <si>
    <t>WF-8590</t>
  </si>
  <si>
    <t>C11CD45201**</t>
  </si>
  <si>
    <t>WF-6090</t>
  </si>
  <si>
    <t>C11CD47201**</t>
  </si>
  <si>
    <t>WF-6530</t>
  </si>
  <si>
    <t>C11CD48201**</t>
  </si>
  <si>
    <t>WF-6590</t>
  </si>
  <si>
    <t>C11CD49201**</t>
  </si>
  <si>
    <t>SC-T3270</t>
  </si>
  <si>
    <t>C11CD66411**, SCT3270SR**</t>
  </si>
  <si>
    <t>SC-T5270</t>
  </si>
  <si>
    <t>C11CD67411**, SCT5270SR**</t>
  </si>
  <si>
    <t>SC-T7270</t>
  </si>
  <si>
    <t>C11CD68411**, SCT7270SR**</t>
  </si>
  <si>
    <t>WF-2650</t>
  </si>
  <si>
    <t>C11CD77201**</t>
  </si>
  <si>
    <t>XP-424</t>
  </si>
  <si>
    <t>C11CD86202**</t>
  </si>
  <si>
    <t>XP-420</t>
  </si>
  <si>
    <t>C11CD86501**</t>
  </si>
  <si>
    <t>XP-320</t>
  </si>
  <si>
    <t>C11CD87101**</t>
  </si>
  <si>
    <t>XP-860</t>
  </si>
  <si>
    <t>C11CD95201**</t>
  </si>
  <si>
    <t>XP-820</t>
  </si>
  <si>
    <t>C11CD99201**</t>
  </si>
  <si>
    <t>XP-620</t>
  </si>
  <si>
    <t>C11CE01201**</t>
  </si>
  <si>
    <t>XP-520</t>
  </si>
  <si>
    <t>C11CE02201**</t>
  </si>
  <si>
    <t>WF-100</t>
  </si>
  <si>
    <t>C11CE05201**</t>
  </si>
  <si>
    <t>SC-P10000</t>
  </si>
  <si>
    <t>C11CE17001**</t>
  </si>
  <si>
    <t>SC-P20000</t>
  </si>
  <si>
    <t>C11CE20001**</t>
  </si>
  <si>
    <t>SC-P600</t>
  </si>
  <si>
    <t>C11CE21201**</t>
  </si>
  <si>
    <t>SC-P800</t>
  </si>
  <si>
    <t>C11CE22201**</t>
  </si>
  <si>
    <t>WF-R8590</t>
  </si>
  <si>
    <t>C11CE25201**</t>
  </si>
  <si>
    <t>WF-R5690</t>
  </si>
  <si>
    <t>C11CE27201**</t>
  </si>
  <si>
    <t>WF-R5190</t>
  </si>
  <si>
    <t>C11CE28201**</t>
  </si>
  <si>
    <t>WF-2660</t>
  </si>
  <si>
    <t>C11CE33201**</t>
  </si>
  <si>
    <t>WF-2630</t>
  </si>
  <si>
    <t>C11CE36201**</t>
  </si>
  <si>
    <t>WF-M5694</t>
  </si>
  <si>
    <t>C11CE37201**</t>
  </si>
  <si>
    <t>WF-M5194</t>
  </si>
  <si>
    <t>C11CE38201**</t>
  </si>
  <si>
    <t>SC-P7000</t>
  </si>
  <si>
    <t>C11CE39201**</t>
  </si>
  <si>
    <t>SC-P9000</t>
  </si>
  <si>
    <t>C11CE40201**</t>
  </si>
  <si>
    <t>SC-P6000</t>
  </si>
  <si>
    <t>C11CE41201**</t>
  </si>
  <si>
    <t>SC-P8000</t>
  </si>
  <si>
    <t>C11CE42201**</t>
  </si>
  <si>
    <t>XP-430</t>
  </si>
  <si>
    <t>C11CE59201**</t>
  </si>
  <si>
    <t>XP-434</t>
  </si>
  <si>
    <t>C11CE59202**</t>
  </si>
  <si>
    <t>XP-330</t>
  </si>
  <si>
    <t>C11CE60201**</t>
  </si>
  <si>
    <t>WF-R4640</t>
  </si>
  <si>
    <t>C11CE69201**</t>
  </si>
  <si>
    <t>ET-4550</t>
  </si>
  <si>
    <t>C11CE71201**</t>
  </si>
  <si>
    <t>XP-830</t>
  </si>
  <si>
    <t>C11CE78201**</t>
  </si>
  <si>
    <t>XP-630</t>
  </si>
  <si>
    <t>C11CE79201**</t>
  </si>
  <si>
    <t>XP-530</t>
  </si>
  <si>
    <t>C11CE81201**</t>
  </si>
  <si>
    <t>XP-960</t>
  </si>
  <si>
    <t>C11CE82201**</t>
  </si>
  <si>
    <t>PM-400</t>
  </si>
  <si>
    <t>C11CE84201**</t>
  </si>
  <si>
    <t>SC-P400</t>
  </si>
  <si>
    <t>C11CE85201**</t>
  </si>
  <si>
    <t>ET-4500</t>
  </si>
  <si>
    <t>C11CE90201**</t>
  </si>
  <si>
    <t>ET-2550</t>
  </si>
  <si>
    <t>C11CE91201**</t>
  </si>
  <si>
    <t>ET-2500</t>
  </si>
  <si>
    <t>C11CE92201**</t>
  </si>
  <si>
    <t>WF-3720</t>
  </si>
  <si>
    <t>C11CF24201</t>
  </si>
  <si>
    <t>WF-3723</t>
  </si>
  <si>
    <t>C11CF24203</t>
  </si>
  <si>
    <t>XP-440</t>
  </si>
  <si>
    <t>C11CF27201</t>
  </si>
  <si>
    <t>XP-446</t>
  </si>
  <si>
    <t>C11CF27202</t>
  </si>
  <si>
    <t>XP-340</t>
  </si>
  <si>
    <t>C11CF28201</t>
  </si>
  <si>
    <t>WF-C869R</t>
  </si>
  <si>
    <t>C11CF34201</t>
  </si>
  <si>
    <t>FX-890II</t>
  </si>
  <si>
    <t>C11CF37201</t>
  </si>
  <si>
    <t>FX-890II N</t>
  </si>
  <si>
    <t>C11CF37202</t>
  </si>
  <si>
    <t>FX-2190II</t>
  </si>
  <si>
    <t>C11CF38201</t>
  </si>
  <si>
    <t>FX-2190IIN</t>
  </si>
  <si>
    <t>C11CF38202</t>
  </si>
  <si>
    <t>ET-2600</t>
  </si>
  <si>
    <t>C11CF46201</t>
  </si>
  <si>
    <t>ET-2650</t>
  </si>
  <si>
    <t>C11CF47201</t>
  </si>
  <si>
    <t>ET-16500</t>
  </si>
  <si>
    <t>C11CF49201**</t>
  </si>
  <si>
    <t>XP-640</t>
  </si>
  <si>
    <t>C11CF50201**</t>
  </si>
  <si>
    <t>SC-P5000</t>
  </si>
  <si>
    <t>C11CF66001</t>
  </si>
  <si>
    <t>,C11CF66001**,(*=A-Z ,a-z, 0-9, + , -, Blank)</t>
  </si>
  <si>
    <t>ET-3600</t>
  </si>
  <si>
    <t>C11CF73201**</t>
  </si>
  <si>
    <t>WF-4720</t>
  </si>
  <si>
    <t>C11CF74201</t>
  </si>
  <si>
    <t>WF-4740</t>
  </si>
  <si>
    <t>C11CF75201</t>
  </si>
  <si>
    <t>WF-2750</t>
  </si>
  <si>
    <t>C11CF76201**</t>
  </si>
  <si>
    <t>WF-2760</t>
  </si>
  <si>
    <t>C11CF77201**</t>
  </si>
  <si>
    <t>WF-4730</t>
  </si>
  <si>
    <t>C11CG01201</t>
  </si>
  <si>
    <t>WF-4733</t>
  </si>
  <si>
    <t>C11CG01203</t>
  </si>
  <si>
    <t>WF-4734</t>
  </si>
  <si>
    <t>C11CG01204</t>
  </si>
  <si>
    <t>WF-C5790</t>
  </si>
  <si>
    <t>C11CG02201</t>
  </si>
  <si>
    <t>WF-C5710</t>
  </si>
  <si>
    <t>C11CG03201</t>
  </si>
  <si>
    <t>WF-C5290</t>
  </si>
  <si>
    <t>C11CG05201</t>
  </si>
  <si>
    <t>WF-C5210</t>
  </si>
  <si>
    <t>C11CG06201</t>
  </si>
  <si>
    <t>ET-7700</t>
  </si>
  <si>
    <t>C11CG15201</t>
  </si>
  <si>
    <t>ET-7750</t>
  </si>
  <si>
    <t>C11CG16201</t>
  </si>
  <si>
    <t>XP-8500</t>
  </si>
  <si>
    <t>C11CG17201</t>
  </si>
  <si>
    <t>ET-4750</t>
  </si>
  <si>
    <t>C11CG19201</t>
  </si>
  <si>
    <t>ET-3750</t>
  </si>
  <si>
    <t>C11CG20201</t>
  </si>
  <si>
    <t>ET-3700</t>
  </si>
  <si>
    <t>C11CG21201</t>
  </si>
  <si>
    <t>ET-2750</t>
  </si>
  <si>
    <t>C11CG22201</t>
  </si>
  <si>
    <t>ET-2700</t>
  </si>
  <si>
    <t>C11CG24201</t>
  </si>
  <si>
    <t>WF-7710</t>
  </si>
  <si>
    <t>C11CG36201</t>
  </si>
  <si>
    <t>WF-7720</t>
  </si>
  <si>
    <t>C11CG37201</t>
  </si>
  <si>
    <t>WF-7210</t>
  </si>
  <si>
    <t>C11CG38201</t>
  </si>
  <si>
    <t>XP-15000</t>
  </si>
  <si>
    <t>C11CG43201</t>
  </si>
  <si>
    <t>TM-L90</t>
  </si>
  <si>
    <t>C31C412665</t>
  </si>
  <si>
    <t>C31C412666</t>
  </si>
  <si>
    <t>C31C412667</t>
  </si>
  <si>
    <t>C31C412668</t>
  </si>
  <si>
    <t>TM-U220</t>
  </si>
  <si>
    <t>C31C514767</t>
  </si>
  <si>
    <t>C31C514806</t>
  </si>
  <si>
    <t>RS232</t>
  </si>
  <si>
    <t>C31C514A***2(*=0-9)</t>
  </si>
  <si>
    <t>TM-T88V</t>
  </si>
  <si>
    <t>C31CA85096</t>
  </si>
  <si>
    <t>C31CA85655</t>
  </si>
  <si>
    <t>C31CA85656</t>
  </si>
  <si>
    <t>C31CA85658</t>
  </si>
  <si>
    <t>C31CA85A***2 (*=0-9) Ethernet</t>
  </si>
  <si>
    <t>C31CA85A***2 (*=0-9) USB+Serial</t>
  </si>
  <si>
    <t>TM-T70II</t>
  </si>
  <si>
    <t>C31CD38A***2 (*=0-9) USB</t>
  </si>
  <si>
    <t>C31CD38A***2 (*=0-9) USB+Ethernet</t>
  </si>
  <si>
    <t>TM-T20II</t>
  </si>
  <si>
    <t>C31CD52A***2 (*=0-9) Ethernet</t>
  </si>
  <si>
    <t>TM-T20II-m</t>
  </si>
  <si>
    <t>C31CD52A***2(*=0-9) Ethernet</t>
  </si>
  <si>
    <t>C31CD52A***2(*=0-9) USB</t>
  </si>
  <si>
    <t>C31CD52A***2 (*=0-9) USB+Serial</t>
  </si>
  <si>
    <t>C31CD52A***2(*=0-9) WiFi</t>
  </si>
  <si>
    <t>C31CD52XY2 (X=0-1, Y=0-9) USB+Serial</t>
  </si>
  <si>
    <t>C31CD52XY3 (X=0-1, Y=0-9) Ethernet</t>
  </si>
  <si>
    <t>C31CD52XY6(X:5-6,Y:0-9) BT</t>
  </si>
  <si>
    <t>C31CD52XY7(X=0-1, Y=0-9) Ethernet</t>
  </si>
  <si>
    <t>TM-m10</t>
  </si>
  <si>
    <t>C31CE74001</t>
  </si>
  <si>
    <t>C31CE74002</t>
  </si>
  <si>
    <t>C31CE74011</t>
  </si>
  <si>
    <t>C31CE74012</t>
  </si>
  <si>
    <t>C31CE74021</t>
  </si>
  <si>
    <t>C31CE74022</t>
  </si>
  <si>
    <t>C31CE74031</t>
  </si>
  <si>
    <t>C31CE74032</t>
  </si>
  <si>
    <t>C31CE74A###2(#=0-9)</t>
  </si>
  <si>
    <t>TM-T88VI</t>
  </si>
  <si>
    <t>C31CE94051</t>
  </si>
  <si>
    <t>C31CE94061</t>
  </si>
  <si>
    <t>C31CE94241</t>
  </si>
  <si>
    <t>C31CE94531</t>
  </si>
  <si>
    <t>TM-T88VI-iHUB</t>
  </si>
  <si>
    <t>C31CE94731</t>
  </si>
  <si>
    <t>,C31CE94A***2(*=0-9) USB+Ethernet+WiFi,</t>
  </si>
  <si>
    <t>C31CE94A***2(*=0-9) USB+Ethernet+WiFi</t>
  </si>
  <si>
    <t>C31CE94A***2(*=0-9) WiFi</t>
  </si>
  <si>
    <t>TM-m30</t>
  </si>
  <si>
    <t>C31CE95011</t>
  </si>
  <si>
    <t>C31CE95012</t>
  </si>
  <si>
    <t>C31CE95021</t>
  </si>
  <si>
    <t>C31CE95022</t>
  </si>
  <si>
    <t>C31CE95041</t>
  </si>
  <si>
    <t>C31CE95042</t>
  </si>
  <si>
    <t>C31CE95921</t>
  </si>
  <si>
    <t>C31CE95A***2 (*=0-9)</t>
  </si>
  <si>
    <t>TM-H6000V</t>
  </si>
  <si>
    <t>C31CG62031</t>
  </si>
  <si>
    <t>C31CG62032</t>
  </si>
  <si>
    <t>C31CG62A###2(#=0-9)</t>
  </si>
  <si>
    <t>Pro100</t>
  </si>
  <si>
    <t>C51CB11090**</t>
  </si>
  <si>
    <t>LW-1000P</t>
  </si>
  <si>
    <t>C51CD06030**</t>
  </si>
  <si>
    <t>LW-600P</t>
  </si>
  <si>
    <t>C51CD69*****</t>
  </si>
  <si>
    <t>Francotyp-Postalia GmbH</t>
  </si>
  <si>
    <t>Francotyp Postalia</t>
  </si>
  <si>
    <t>PostBase</t>
  </si>
  <si>
    <t>FPB2202</t>
  </si>
  <si>
    <t>MM1</t>
  </si>
  <si>
    <t>PostBase Mini</t>
  </si>
  <si>
    <t>Fujitsu Computer Products of America, Inc.</t>
  </si>
  <si>
    <t>Fujitsu</t>
  </si>
  <si>
    <t>fi-5950</t>
  </si>
  <si>
    <t>fi-6140ZLA-E</t>
  </si>
  <si>
    <t>fi-6130ZLA-E,fi-6130ZLA-E,</t>
  </si>
  <si>
    <t>fi-6160ZLA</t>
  </si>
  <si>
    <t>fi-6240ZLA-E</t>
  </si>
  <si>
    <t>fi-6230ZLA-E,fi-6230ZLA-E,</t>
  </si>
  <si>
    <t>fi-6400</t>
  </si>
  <si>
    <t>fi-65F</t>
  </si>
  <si>
    <t>fi-6670</t>
  </si>
  <si>
    <t>fi-6750S</t>
  </si>
  <si>
    <t>fi-6770</t>
  </si>
  <si>
    <t>fi-6800</t>
  </si>
  <si>
    <t>fi-7030</t>
  </si>
  <si>
    <t>fi-7160</t>
  </si>
  <si>
    <t>fi-7180</t>
  </si>
  <si>
    <t>fi-7260</t>
  </si>
  <si>
    <t>fi-7280</t>
  </si>
  <si>
    <t>fi-7600</t>
  </si>
  <si>
    <t>fi-7600G</t>
  </si>
  <si>
    <t>fi-7600G-PPM</t>
  </si>
  <si>
    <t>fi-7600-PPM</t>
  </si>
  <si>
    <t>fi-7700</t>
  </si>
  <si>
    <t>fi-7700G</t>
  </si>
  <si>
    <t>fi-7700G-PPM</t>
  </si>
  <si>
    <t>fi-7700-PPM</t>
  </si>
  <si>
    <t>fi-7700S</t>
  </si>
  <si>
    <t>fi-7700SG</t>
  </si>
  <si>
    <t>fi-7700SG-PPM</t>
  </si>
  <si>
    <t>fi-7700S-PPM</t>
  </si>
  <si>
    <t>iX100</t>
  </si>
  <si>
    <t>iX500</t>
  </si>
  <si>
    <t>iX500EE</t>
  </si>
  <si>
    <t>N7100</t>
  </si>
  <si>
    <t>N7100A</t>
  </si>
  <si>
    <t>P3670A</t>
  </si>
  <si>
    <t>P3670C</t>
  </si>
  <si>
    <t>P3670E</t>
  </si>
  <si>
    <t>Image Scanner</t>
  </si>
  <si>
    <t>P3708A</t>
  </si>
  <si>
    <t>SP-1120, SP-1125, SP-1130, SP-1120-PPM, SP-1125-PPM, SP-1130-PPM,,</t>
  </si>
  <si>
    <t>P3710A</t>
  </si>
  <si>
    <t>P3715A</t>
  </si>
  <si>
    <t>fi-600F,fi-600F,; fi-600F-PPM,fi-600F-PPM,</t>
  </si>
  <si>
    <t>P3740A</t>
  </si>
  <si>
    <t>P3740C</t>
  </si>
  <si>
    <t>P3740E</t>
  </si>
  <si>
    <t>P3750A</t>
  </si>
  <si>
    <t>S1100i</t>
  </si>
  <si>
    <t>S1300i</t>
  </si>
  <si>
    <t>ScanPartner SP25</t>
  </si>
  <si>
    <t>ScanPartner SP30</t>
  </si>
  <si>
    <t>ScanPartner SP30F</t>
  </si>
  <si>
    <t>ScanZen Eko</t>
  </si>
  <si>
    <t>Image Scanner,ScanZen Eko Plus,</t>
  </si>
  <si>
    <t>SP-1425</t>
  </si>
  <si>
    <t>SV600</t>
  </si>
  <si>
    <t>Fujitsu Technology Solutions GmbH</t>
  </si>
  <si>
    <t>FUJITSU ISOTEC LIMITED</t>
  </si>
  <si>
    <t>DL7400Pro</t>
  </si>
  <si>
    <t>M33334</t>
  </si>
  <si>
    <t>IEEE 1284/Parallel/Centronics</t>
  </si>
  <si>
    <t>DL7600Pro</t>
  </si>
  <si>
    <t>M33335</t>
  </si>
  <si>
    <t>Funai Corporation, Inc.</t>
  </si>
  <si>
    <t>Kodak</t>
  </si>
  <si>
    <t>KODAK VERITE 50/37</t>
  </si>
  <si>
    <t>KODAK VERITE 55</t>
  </si>
  <si>
    <t>KODAK VERITE 55/07</t>
  </si>
  <si>
    <t>KODAK VERITE 55 ECO/37</t>
  </si>
  <si>
    <t>KODAK VERITE 55 PLUS/37</t>
  </si>
  <si>
    <t>KODAK VERITE 55W ECO/37</t>
  </si>
  <si>
    <t>KODAK VERITE 60/37</t>
  </si>
  <si>
    <t>KODAK VERITE 60 ECO/37</t>
  </si>
  <si>
    <t>KODAK VERITE 62/37</t>
  </si>
  <si>
    <t>KODAK VERITE 62 PLUS/37</t>
  </si>
  <si>
    <t>KODAK VERITE 64/37</t>
  </si>
  <si>
    <t>KODAK VERITE 65 ECO/37</t>
  </si>
  <si>
    <t>KODAK VERITE 65 PLUS/37</t>
  </si>
  <si>
    <t>KODAK VERITE Craft 6/37</t>
  </si>
  <si>
    <t>Global Scanning Denmark A/S</t>
  </si>
  <si>
    <t>Contex</t>
  </si>
  <si>
    <t>IQ FLEX</t>
  </si>
  <si>
    <t>CA53E</t>
  </si>
  <si>
    <t>IQ Quattro 3600</t>
  </si>
  <si>
    <t>MT52D</t>
  </si>
  <si>
    <t>TE53D</t>
  </si>
  <si>
    <t>TC53D,TC53D,; TD53D,TD53D,</t>
  </si>
  <si>
    <t>HP SD Pro Scanner</t>
  </si>
  <si>
    <t>G6H50B</t>
  </si>
  <si>
    <t>HP HD Pro Scanner</t>
  </si>
  <si>
    <t>G6H51B</t>
  </si>
  <si>
    <t>Global Scanning UK Ltd.</t>
  </si>
  <si>
    <t>COLORTRAC</t>
  </si>
  <si>
    <t>Large Format Scanner</t>
  </si>
  <si>
    <t>L24</t>
  </si>
  <si>
    <t>L36</t>
  </si>
  <si>
    <t>SmartLF SC 42</t>
  </si>
  <si>
    <t>Large Format Scanner,SmartLF SC 36; SmartLF SC 25; M25;  M40,</t>
  </si>
  <si>
    <t>SmartLF SG</t>
  </si>
  <si>
    <t>Large format scanner</t>
  </si>
  <si>
    <t>T25, T36</t>
  </si>
  <si>
    <t>UC56T</t>
  </si>
  <si>
    <t>UD56T,UD56T,</t>
  </si>
  <si>
    <t>GoDEX International Co., Ltd.</t>
  </si>
  <si>
    <t>GoDEX</t>
  </si>
  <si>
    <t>Mobile printer</t>
  </si>
  <si>
    <t>MX30</t>
  </si>
  <si>
    <t>MX30i</t>
  </si>
  <si>
    <t>Hitachi, Ltd.</t>
  </si>
  <si>
    <t>Hitachi</t>
  </si>
  <si>
    <t>Scanner</t>
  </si>
  <si>
    <t>HT-4165-68M1</t>
  </si>
  <si>
    <t>Honeywell International Inc.</t>
  </si>
  <si>
    <t>Honeywell</t>
  </si>
  <si>
    <t>Label printer</t>
  </si>
  <si>
    <t>PC42d</t>
  </si>
  <si>
    <t>PC42t</t>
  </si>
  <si>
    <t>Mid-Range Printer</t>
  </si>
  <si>
    <t>PM43</t>
  </si>
  <si>
    <t>Mid-Range Printer,PM23c,; Mid-Range Printer,PM43c,</t>
  </si>
  <si>
    <t>HP OfficeJet Pro 7720 Wide Format All-in-One</t>
  </si>
  <si>
    <t>Y0S18A</t>
  </si>
  <si>
    <t>HP OfficeJet Pro 7730  Wide Format All-in-One</t>
  </si>
  <si>
    <t>Y0S19A</t>
  </si>
  <si>
    <t>HP Deskjet Ink Advantage 2545 All-in-One Printer</t>
  </si>
  <si>
    <t>A9U23A</t>
  </si>
  <si>
    <t>HP DeskJet 2540 All-in-One Printer,K9B59A,; HP DeskJet 2540 All-in-One Printer,K9B60A,; HP DeskJet 2540 All-in-One Printer,K9B61A,; HP DeskJet 2540 All-in-One Printer,K9B62A,; HP DeskJet 2540 All-in-One Printer,K9B63A,; HP DeskJet 2541 All-in-One Printer,K9B57B,; HP DeskJet 2542 All-in-One Printer,K9B58A,; HP DeskJet 2545 AiO Printer,K9B57B,; HP DeskJet 2545 AiO Printer,K9B59A,; HP DeskJet 2546B All-in-One Printer,K8T38A,; HP DeskJet 2546B All-in-One Printer,K9T38A,; HP DeskJet 2546P All-in-One Printer,K9B56A,; HP DeskJet 2546R AiO Printer,D3A81,; HP DeskJet 2548 All-in-One Printer,K9B54A,; HP DeskJet 2549 All-in-One Printer,K9B55A,; HP Deskjet 2540 All-in-One Printer,A9U22A,; HP Deskjet 2540 All-in-One Printer,A9U22B,; HP Deskjet 2541 All-in-One Printer,A9U19A,; HP Deskjet 2542 All-in-One Printer,A9U27A,; HP Deskjet 2542 All-in-One Printer,A9U28B,; HP Deskjet 2543 All-in-One Printer,D3A80A,; HP Deskjet 2543 All-in-One Printer,J7V18B,; HP Deskjet 2544 All-in-One Printer,D3A78B,; HP Deskjet 2544 All-in-One Printer,D3A79A,; HP Deskjet 2545 All-in-One Printer,J7V17B,; HP Deskjet 2546 All-in-One Printer,D3A81A,; HP Deskjet 2546 All-in-One Printer,J7V19B,; HP Deskjet 2547 All-in-One Printer,D3A82A,; HP Deskjet 2549 AiO-in-One Printer,E1E94B,; HP Deskjet Ink Advantage 2545 All-in-One Printer,A9U23A,; HP Deskjet Ink Advantage 2545 All-in-One Printer,A9U23B,; HP Deskjet Ink Advantage 2545 All-in-One Printer,A9U23C,; HP Deskjet Ink Advantage 2545 All-in-One Printer,F4P52A,; HP Deskjet Ink Advantage 2545 All-in-One Printer,G5T54A,; HP Deskjet Ink Advantage 2546 All-in-One Printer,A9U24A,; HP Deskjet Ink Advantage 2546 All-in-One Printer,A9U26C,; HP Deskjet Ink Advantage 2548 All-in-One Printer,A9U25B,</t>
  </si>
  <si>
    <t>HP Officejet 4630 e-All-in-One Printer</t>
  </si>
  <si>
    <t>B4L03A</t>
  </si>
  <si>
    <t>HP Deskjet Ink Advantage 4645 e-All-in-One Printer,B4L10A,; HP Deskjet Ink Advantage 4645 e-All-in-One Printer,B4L10B,; HP Deskjet Ink Advantage 4645 e-All-in-One Printer,B4L10C,; HP Deskjet Ink Advantage 4646 e-All-in-One Printer,B4L09A,; HP Deskjet Ink Advantage 4648 e-All-in-One Printer,B4L08B,; HP Officejet 4630 e-All-in-One Printer,B4L03B,; HP Officejet 4630 e-All-in-One Printer,D4J76A,; HP Officejet 4631 e-All-in-One Printer,B4L07A,; HP Officejet 4632 e-All-in-One Printer,B4L05A,; HP Officejet 4632 e-All-in-One Printer,B4L06B,; HP Officejet 4634 e-All-in-One Printer,D4J74A,; HP Officejet 4635 e-All-in-One Printer,B4L04A,; HP Officejet 4639 e-All-in-One Printer,D4J75A,; HP Officejet 4639 e-All-in-One Printer,D4J77B,</t>
  </si>
  <si>
    <t>HP Officejet 5740 e-All-in-One</t>
  </si>
  <si>
    <t>B9S76A</t>
  </si>
  <si>
    <t>HP Officejet 5740 e-All-in-One,B9S78A,; HP Officejet 5740 e-All-in-One,B9S79A,; HP Officejet 5740 e-All-in-One,F8B11A,; HP Officejet 5741 e-All-in-One,B9S83A,; HP Officejet 5742 e-All-in-One,B9S81A,; HP Officejet 5742 e-All-in-One,B9S84A,; HP Officejet 5743 e-All-in-One,F8B10A,; HP Officejet 5744 e-All-in-One,B9S82A,; HP Officejet 5744 e-All-in-One,B9S85A,; HP Officejet 5745 e-All-in-One,B9S80A,; HP Officejet 5746 e-All-in-One,F8B09A,</t>
  </si>
  <si>
    <t>HP Officejet 2620 All-in-One Printer</t>
  </si>
  <si>
    <t>D4H21A</t>
  </si>
  <si>
    <t>HP Deskjet Ink Advantage 2645 All-in-One Printer,D4H22A,; HP Deskjet Ink Advantage 2645 All-in-One Printer,D4H22C,; HP Deskjet Ink Advantage 2646 All-in-One Printer,D4H23A,; HP Deskjet Ink Advantage 2648 All-in-One Printer,D4H24B,; HP Deskjet Ink Advantage 4645 e-All-in-One Printer,B4L10B,; HP Officejet 2620 All-in-One Printer,B4L07A,; HP Officejet 2621 All-in-One Printer,D4H27A,; HP Officejet 2622 All-in-One Printer,D4H25A,; HP Officejet 2622 All-in-One Printer,D4H28B,; HP Officejet 2624 All-in-One Printer,D4H26A,; HP Officejet 2624 All-in-One Printer,D4H29B,; HP Officejet 4639 e-All-in-One Printer,D4H21B,; HPHP Deskjet Ink Advantage 2645 All-in-One Printer,D4H22B,</t>
  </si>
  <si>
    <t>HP Officejet Pro 6230 e-AiO printer</t>
  </si>
  <si>
    <t>E3E03A</t>
  </si>
  <si>
    <t>HP Envy 7640 e-All-in-One</t>
  </si>
  <si>
    <t>E4W43A</t>
  </si>
  <si>
    <t>HP Envy 7640 e-All-in-One,E4W47A,; HP Envy 7642 e-All-in-One,E4W48A,; HP Envy 7643 e-All-in-One,E4W45A,; HP Envy 7644 e-All-in-One,E4W46A,; HP Envy 7645 e-All-in-One,E4W44A,</t>
  </si>
  <si>
    <t>HP Envy 4520 All-in-One</t>
  </si>
  <si>
    <t>F0V63A</t>
  </si>
  <si>
    <t>HP DeskJet Ink Advantage 4535 All-in-One,F0V64C,; HP Envy 4510 All-in-One,K9H48A,; HP Envy 4511 All-in-One,K9H50A,; HP Envy 4512 All-in-One,K9H49A,; HP Envy 4513 All-in-One,K9H51A,; HP Envy 4516 All-in-One,K9H52A,; HP Envy 4517 All-in-One,K9H53A,; HP Envy 4520 All-in-One,F0V63B,; HP Envy 4520 All-in-One,F0V69A,; HP Envy 4520 All-in-One,J6U70B,; HP Envy 4521 All-in-One,K9T02A,; HP Envy 4521 All-in-One,K9T10B,; HP Envy 4522 All-in-One,F0V67A,; HP Envy 4522 All-in-One,F0V70B,; HP Envy 4522 All-in-One,F0V73A,; HP Envy 4522 All-in-One,J6U59B,; HP Envy 4523 All-in-One,J6U60B,; HP Envy 4523 All-in-One,K9T03A,; HP Envy 4524 All-in-One,F0V71B,; HP Envy 4524 All-in-One,F0V72B,; HP Envy 4524 All-in-One,J6U69A,; HP Envy 4524 All-in-One,K9T01A,; HP Envy 4525 All-in-One,F0V68A,; HP Envy 4525 All-in-One,K9T09B,; HP Envy 4526 All-in-One,K9H57B,; HP Envy 4526 All-in-One,K9T04A,; HP Envy 4526 All-in-One,K9T05B,; HP Envy 4527 All-in-One,J6U61B,; HP Envy 4527 All-in-One,K9T06B,; HP Envy 4528 All-in-One,K9T07B,; HP Envy 4528 All-in-One,K9T08B,; HP Envy 4529 All-in-One,F0V74A,; HP Envy 4529 All-in-One,J6U62B,</t>
  </si>
  <si>
    <t>HP OfficeJet 4650 All-in-One</t>
  </si>
  <si>
    <t>F1H96A</t>
  </si>
  <si>
    <t>HP DeskJet Ink Advantage 4675 All-in-One,F1H97C,; HP OfficeJet 4650 All-in-One,F1H96A,; HP OfficeJet 4650 All-in-One,F1H96B,; HP OfficeJet 4650 All-in-One,F1J03A,; HP OfficeJet 4650 All-in-One,K9V85B,; HP OfficeJet 4651 All-in-One,K9V77A,; HP OfficeJet 4651 All-in-One,K9V83B,; HP OfficeJet 4652 All-in-One,F1J02A,; HP OfficeJet 4652 All-in-One,F1J05B,; HP OfficeJet 4652 All-in-One,K9V80A,; HP OfficeJet 4652 All-in-One,K9V84B,; HP OfficeJet 4653 All-in-One,K9V78A,; HP OfficeJet 4654 All-in-One,F1J06B,; HP OfficeJet 4654 All-in-One,F1J07B,; HP OfficeJet 4654 All-in-One,K9V76A,; HP OfficeJet 4655 All-in-One,F1J00A,; HP OfficeJet 4655 All-in-One,K9V82B,; HP OfficeJet 4656 All-in-One,F9D36B,; HP OfficeJet 4656 All-in-One,K9V79A,; HP OfficeJet 4656 All-in-One,K9V81B,; HP OfficeJet 4659 All-in-One,F1J04A,</t>
  </si>
  <si>
    <t>HP Officejet 8040 e-All-in-One</t>
  </si>
  <si>
    <t>F5A16A</t>
  </si>
  <si>
    <t>HP Officejet 8045 e-All-in-One,G1X91A,</t>
  </si>
  <si>
    <t>HP OfficeJet 3830 All-in-One Printer</t>
  </si>
  <si>
    <t>F5R95A</t>
  </si>
  <si>
    <t>HP DeskJet Ink Advantage 3835 All-in-One Printer,F5R96A,; HP DeskJet Ink Advantage 3835 All-in-One Printer,F5R96B,; HP DeskJet Ink Advantage 3835 All-in-One Printer,F5R96C,; HP DeskJet Ink Advantage 3836 All-in-One Printer,F5R97A,; HP DeskJet Ink Advantage 3836 All-in-One Printer,K7V42C,; HP DeskJet Ink Advantage 3837 All-in-One Printer,K7V43C,; HP DeskJet Ink Advantage 3838 All-in-One Printer,F5R98B,; HP OfficeJet 3830 All-in-One Printer,F5R95A,; HP OfficeJet 3830 All-in-One Printer,F5R95B,; HP OfficeJet 3830 All-in-One Printer,F5R95D,; HP OfficeJet 3830 All-in-One Printer,K7V40A,; HP OfficeJet 3831 All-in-One Printer,K7V36A,; HP OfficeJet 3831 All-in-One Printer,K7V45B,; HP OfficeJet 3832 All-in-One Printer,F5R99A,; HP OfficeJet 3832 All-in-One Printer,F5S01B,; HP OfficeJet 3832 All-in-One Printer,K7V46B,; HP OfficeJet 3833 All-in-One Printer,F5S03B,; HP OfficeJet 3833 All-in-One Printer,K7V37A,; HP OfficeJet 3834 All-in-One Printer,F5S02B,; HP OfficeJet 3834 All-in-One Printer,K7V35A,; HP OfficeJet 3835 All-in-One Printer,F5S00A,; HP OfficeJet 3835 All-in-One Printer,K7V44B,; HP OfficeJet 3836 All-in-One Printer,F5S04B,; HP OfficeJet 3836 All-in-One Printer,K7V38A,; HP OfficeJet 3837 All-in-One Printer,K7V39A,; HP OfficeJet 3839 All-in-One Printer,K7V41A,</t>
  </si>
  <si>
    <t>HP DeskJet 1110 Printer</t>
  </si>
  <si>
    <t>F5S20A</t>
  </si>
  <si>
    <t>HP DeskJet 1110 Printer,F5S20B,; HP DeskJet 1110 Printer,F5S24A,; HP DeskJet 1111 Printer,K7B88D,; HP DeskJet 1111 Printer,K7B89A,; HP DeskJet 1112 Printer,F5S23A,; HP DeskJet 1112 Printer,K7B87A,; HP DeskJet 1112 Printer,K7B87D,; HP DeskJet 1113 Printer,K7B90A,; HP DeskJet 1114 Printer,F5S25A,; HP DeskJet Ink Advantage 1115  Printer,F5S21A,; HP DeskJet Ink Advantage 1115  Printer,F5S21B,; HP DeskJet Ink Advantage 1115  Printer,F5S21C,; HP DeskJet Ink Advantage 1118 Printer,F5S22B,</t>
  </si>
  <si>
    <t>HP DeskJet 2130 All-in-One Printer</t>
  </si>
  <si>
    <t>F5S28A</t>
  </si>
  <si>
    <t>HP DeskJet 2130 All-in-One Printer,F5S28B,; HP DeskJet 2130 All-in-One Printer,F5S40A,; HP DeskJet 2130 All-in-One Printer,F5S40B,; HP DeskJet 2130 All-in-One Printer,K7N77C,; HP DeskJet 2131 All-in-One Printer,F5S36A,; HP DeskJet 2131 All-in-One Printer,F5S42D,; HP DeskJet 2132 All-in-One Printer,F5S32A,; HP DeskJet 2132 All-in-One Printer,F5S41A,; HP DeskJet 2132 All-in-One Printer,F5S41D,; HP DeskJet 2132 All-in-One Printer,K7N78B,; HP DeskJet 2132 All-in-One Printer,K7N79B,; HP DeskJet 2133 All-in-One Printer,F5S37A,; HP DeskJet 2134 All-in-One Printer,F5S35A,; HP DeskJet 2134 All-in-One Printer,K7N80B,; HP DeskJet 2134 All-in-One Printer,K7N81B,; HP DeskJet 2136 All-in-One Printer,F5S38A,; HP DeskJet 2136 All-in-One Printer,K7N82B,; HP DeskJet 2137 All-in-One Printer,F5S39A,; HP DeskJet 2137 All-in-One Printer,K7N83B,; HP DeskJet 2138 All-in-One Printer,K7N84B,; HP DeskJet Ink Advantage 2135 All-in-One,F5S29A,; HP DeskJet Ink Advantage 2135 All-in-One,F5S29B,; HP DeskJet Ink Advantage 2135 All-in-One,F5S29C,; HP DeskJet Ink Advantage 2136 All-in-One,F5S30A,; HP DeskJet Ink Advantage 2136 All-in-One,F5S33C,; HP DeskJet Ink Advantage 2137 All-in-One,F5S34C,; HP DeskJet Ink Advantage 2138 All-in-One,F5S31B,</t>
  </si>
  <si>
    <t>HP DeskJet 3630 All-in-One Printer</t>
  </si>
  <si>
    <t>F5S43A</t>
  </si>
  <si>
    <t>HP DeskJet 3630 All-in-One Printer,F5S43B,; HP DeskJet 3630 All-in-One Printer,F5S57A,; HP DeskJet 3630 All-in-One Printer,K4T99B,; HP DeskJet 3631 All-in-One Printer,K4T94A,; HP DeskJet 3632 All-in-One Printer,F5S47A,; HP DeskJet 3632 All-in-One Printer,F5S48A,; HP DeskJet 3632 All-in-One Printer,F5S49B,; HP DeskJet 3632 All-in-One Printer,K4T03B,; HP DeskJet 3633 All-in-One Printer,K4T95A,; HP DeskJet 3634 All-in-One Printer,F5S50B,; HP DeskJet 3634 All-in-One Printer,F5S56B,; HP DeskJet 3634 All-in-One Printer,K4T93A,; HP DeskJet 3636 All-in-One Printer,K4T96A,; HP DeskJet 3636 All-in-One Printer,K4U00B,; HP DeskJet 3637 All-in-One Printer,K4T97A,; HP DeskJet 3637 All-in-One Printer,K4U01B,; HP DeskJet 3638 All-in-One Printer,K4T04B,; HP DeskJet 3638 All-in-One Printer,K4U02B,; HP DeskJet 3639 All-in-One Printer,K4T98A,; HP DeskJet Ink Advantage 3635 All-in-One Printer,F5S44A,; HP DeskJet Ink Advantage 3635 All-in-One Printer,F5S44B,; HP DeskJet Ink Advantage 3635 All-in-One Printer,F5S44C,; HP DeskJet Ink Advantage 3636 All-in-One Printer,F5S45A,; HP DeskJet Ink Advantage 3636 All-in-One Printer,F5S53C,; HP DeskJet Ink Advantage 3636 All-in-One Printer,K9U05B,; HP DeskJet Ink Advantage 3637 All-in-One Printer,F5S51A,; HP DeskJet Ink Advantage 3637 All-in-One Printer,F5S54C,; HP DeskJet Ink Advantage 3638 All-in-One Printer,F5S46B,; HP DeskJet Ink Advantage 3639 All-in-One Printer,F5S52A,; HP DeskJet Ink Advantage 3639 All-in-One Printer,F5S55C,; HP DeskJet Ink Advantage Ultra 4729 All-in-One Printer,F5S65A,</t>
  </si>
  <si>
    <t>HP Envy 5660 e-All-in-One</t>
  </si>
  <si>
    <t>F8B04A</t>
  </si>
  <si>
    <t>HP Envy 5640 e-All-in-One,B9S56A,; HP Envy 5640 e-All-in-One,B9S58A,; HP Envy 5640 e-All-in-One,B9S59A,; HP Envy 5640 e-All-in-One,F8B13A,; HP Envy 5642 e-All-in-One,B9S61A,; HP Envy 5642 e-All-in-One,B9S64A,; HP Envy 5643 e-All-in-One,B9S63A,; HP Envy 5644 e-All-in-One,B9S62A,; HP Envy 5644 e-All-in-One,B9S65A,; HP Envy 5645 e-All-in-One,B9S60A,; HP Envy 5646 e-All-in-One,F8B05A,; HP Envy 5661 e-All-in-One,F8B07A,; HP Envy 5663 e-All-in-One,F8B12A,; HP Envy 5664 e-All-in-One,F8B08A,; HP Envy 5665 e-All-in-One,F8B06A,</t>
  </si>
  <si>
    <t>HP ENVY 5540 All-in-One</t>
  </si>
  <si>
    <t>G0V47A</t>
  </si>
  <si>
    <t>HP DeskJet Ink Advantage 5575 All-in-One,G0V48C,; HP ENVY 5540 All-in-One,G0V52A,; HP ENVY 5540 All-in-One,G0V53A,; HP ENVY 5540 All-in-One,J6U66A,; HP ENVY 5540 All-in-One,K7C85A,; HP ENVY 5540 All-in-One,K7C86A,; HP ENVY 5541 All-in-One,G0V55A,; HP ENVY 5541 All-in-One,K7G89A,; HP ENVY 5542 All-in-One,G0V51A,; HP ENVY 5542 All-in-One,K7C87A,; HP ENVY 5542 All-in-One,K7C88A,; HP ENVY 5542 All-in-One,K7G90A,; HP ENVY 5543 All-in-One,K7C84A,; HP ENVY 5544 All-in-One,G0V54A,; HP ENVY 5544 All-in-One,J6U65A,; HP ENVY 5544 All-in-One,J6U68A,; HP ENVY 5544 All-in-One,K7C89A,; HP ENVY 5544 All-in-One,K7C93A,; HP ENVY 5545 All-in-One,G0V50A,; HP ENVY 5545 All-in-One,K7G88A,; HP ENVY 5546 All-in-One,G0V56A,; HP ENVY 5546 All-in-One,J6U67A,; HP ENVY 5546 All-in-One,K7C90A,; HP ENVY 5547 All-in-One,J6U64A,; HP ENVY 5547 All-in-One,K7C91A,; HP ENVY 5548 All-in-One,K7C92A,; HP ENVY 5548 All-in-One,K7G87A,; HP ENVY 5549 All-in-One,K7G86A,</t>
  </si>
  <si>
    <t>HP Officejet 6812 e-AiO Printer</t>
  </si>
  <si>
    <t>G1W52</t>
  </si>
  <si>
    <t>HP OfficeJet 7510 Wide Format All-in-One</t>
  </si>
  <si>
    <t>G3J47A</t>
  </si>
  <si>
    <t>HP OfficeJet Pro 7740 Wide Format All-in-One</t>
  </si>
  <si>
    <t>G5J38A</t>
  </si>
  <si>
    <t>HP Scanjet 5590</t>
  </si>
  <si>
    <t>L1910A</t>
  </si>
  <si>
    <t>HP Scanjet 5590P,L1912A,Model L1912A indicates no ADF feature</t>
  </si>
  <si>
    <t>HP Digital Sender Flow 8500 fn1</t>
  </si>
  <si>
    <t>L2719A</t>
  </si>
  <si>
    <t>HP Scanjet Enterprise Flow 7500</t>
  </si>
  <si>
    <t>L2725B</t>
  </si>
  <si>
    <t>HP Scanjet Enterprise Flow 7000 s2</t>
  </si>
  <si>
    <t>L2730B</t>
  </si>
  <si>
    <t>HP Scanjet Enterprise Flow 5000 s2</t>
  </si>
  <si>
    <t>L2738A</t>
  </si>
  <si>
    <t>HP ScanJet Pro 3500 f1</t>
  </si>
  <si>
    <t>L2741A</t>
  </si>
  <si>
    <t>HP ScanJet Pro 2500 f1</t>
  </si>
  <si>
    <t>L2747A</t>
  </si>
  <si>
    <t>HP OfficeJet 200 Mobile Printer</t>
  </si>
  <si>
    <t>CZ993A</t>
  </si>
  <si>
    <t>HP OfficeJet 200C Mobile Printer,L9B95A,; HP OfficeJet 202 Mobile Printer,N4K99C,; HP OfficeJet 202C Mobile Printer,N4L14C,</t>
  </si>
  <si>
    <t>HP OfficeJet Pro 8710 All-in-One Printer</t>
  </si>
  <si>
    <t>D9L18A</t>
  </si>
  <si>
    <t>HP OfficeJet Pro 8720 All-in-One Printer</t>
  </si>
  <si>
    <t>D9L19A</t>
  </si>
  <si>
    <t>HP OfficeJet Pro 8730 All-in-One Printer</t>
  </si>
  <si>
    <t>D9L20A</t>
  </si>
  <si>
    <t>HP OfficeJet Pro 8740 All-in-One Printer</t>
  </si>
  <si>
    <t>D9L21A</t>
  </si>
  <si>
    <t>HP OfficeJet Pro 8210 Printer</t>
  </si>
  <si>
    <t>D9L63A</t>
  </si>
  <si>
    <t>D9L64A</t>
  </si>
  <si>
    <t>HP OfficeJet Pro 8715 All-in-One Printer</t>
  </si>
  <si>
    <t>J6X80A</t>
  </si>
  <si>
    <t>HP OfficeJet Pro 8725 All-in-One Printer</t>
  </si>
  <si>
    <t>J7A31A</t>
  </si>
  <si>
    <t>HP OfficeJet Pro 6960 All-in-One Printer</t>
  </si>
  <si>
    <t>J7K33A</t>
  </si>
  <si>
    <t>HP OfficeJet Pro 6970 All-in-One Printer</t>
  </si>
  <si>
    <t>J7K34A</t>
  </si>
  <si>
    <t>HP ENVY Photo 7155 All-in-One Printer</t>
  </si>
  <si>
    <t>K7G93A</t>
  </si>
  <si>
    <t>HP ENVY Photo 7100 All-in-One Printer Series</t>
  </si>
  <si>
    <t>HP ENVY Photo 7152 All-in-One Printer</t>
  </si>
  <si>
    <t>K7G94A</t>
  </si>
  <si>
    <t>HP ENVY Photo 7158 All-in-One Printer</t>
  </si>
  <si>
    <t>K7G95A</t>
  </si>
  <si>
    <t>K7G96A</t>
  </si>
  <si>
    <t>HP ENVY Photo 7160 All-in-One Printer</t>
  </si>
  <si>
    <t>K7G97A</t>
  </si>
  <si>
    <t>HP ENVY Photo 7161 All-in-One Printer</t>
  </si>
  <si>
    <t>K7G98A</t>
  </si>
  <si>
    <t>HP ENVY Photo 7164 All-in-One Printer</t>
  </si>
  <si>
    <t>K7G99A</t>
  </si>
  <si>
    <t>K7S35A</t>
  </si>
  <si>
    <t>K7S37A</t>
  </si>
  <si>
    <t>K7S42A</t>
  </si>
  <si>
    <t>HP Scanjet 8270</t>
  </si>
  <si>
    <t>L1975A</t>
  </si>
  <si>
    <t>HP Scanjet N6350 Networked Document Flatbed Scanner</t>
  </si>
  <si>
    <t>L2703A</t>
  </si>
  <si>
    <t>HP ScanJet Pro 4500 fn1</t>
  </si>
  <si>
    <t>L2749A</t>
  </si>
  <si>
    <t>HP Scanjet Enterprise Flow 5000 s3</t>
  </si>
  <si>
    <t>L2751A</t>
  </si>
  <si>
    <t>HP ScanJet Pro 3000 s3</t>
  </si>
  <si>
    <t>L2753A</t>
  </si>
  <si>
    <t>HP ScanJet Enterprise Flow 5000 s4</t>
  </si>
  <si>
    <t>L2755A</t>
  </si>
  <si>
    <t>HP ScanJet Enterprise Flow 7000 s3</t>
  </si>
  <si>
    <t>L2757A</t>
  </si>
  <si>
    <t>HP ScanJet Pro 2000 s1</t>
  </si>
  <si>
    <t>L2759A</t>
  </si>
  <si>
    <t>HP Digital Sender Flow 8500 fn2</t>
  </si>
  <si>
    <t>L2762A</t>
  </si>
  <si>
    <t>HP ScanJet Enterprise Flow N9120 fn2</t>
  </si>
  <si>
    <t>L2763A</t>
  </si>
  <si>
    <t>HP OfficeJet Pro With Page5000</t>
  </si>
  <si>
    <t>M9L65A</t>
  </si>
  <si>
    <t>M9L66A</t>
  </si>
  <si>
    <t>M9L67A</t>
  </si>
  <si>
    <t>M9L74A</t>
  </si>
  <si>
    <t>M9L75A</t>
  </si>
  <si>
    <t>M9L76A</t>
  </si>
  <si>
    <t>HP OfficeJet 8702 All-in-One Printer</t>
  </si>
  <si>
    <t>M9L81A</t>
  </si>
  <si>
    <t>HP OfficeJet 6950 All-in-One Printer</t>
  </si>
  <si>
    <t>P4C78A</t>
  </si>
  <si>
    <t>HP OfficeJet 6952 All-in-One Printer</t>
  </si>
  <si>
    <t>P4C80A</t>
  </si>
  <si>
    <t>HP OfficeJet 6954 All-in-One Printer</t>
  </si>
  <si>
    <t>P4C81A</t>
  </si>
  <si>
    <t>HP OfficeJet Pro 6968 All-in-One Printer</t>
  </si>
  <si>
    <t>T0F28A</t>
  </si>
  <si>
    <t>HP OfficeJet Pro 6978 All-in-One Printer</t>
  </si>
  <si>
    <t>T0F29A</t>
  </si>
  <si>
    <t>HP OfficeJet 6962 All-in-One Printer</t>
  </si>
  <si>
    <t>T0G25A</t>
  </si>
  <si>
    <t>T0G26A</t>
  </si>
  <si>
    <t>HP OfficeJet Pro 8216 Printer</t>
  </si>
  <si>
    <t>T0G70A</t>
  </si>
  <si>
    <t>T3P03A</t>
  </si>
  <si>
    <t>HP ENVY Photo 7166 All-in-One Printer</t>
  </si>
  <si>
    <t>Z3M33A</t>
  </si>
  <si>
    <t>HP ENVY Photo 7170 All-in-One Printer</t>
  </si>
  <si>
    <t>Z3M34A</t>
  </si>
  <si>
    <t>HP ENVY Photo 7174 All-in-One Printer</t>
  </si>
  <si>
    <t>Z3M35A</t>
  </si>
  <si>
    <t>HP ENVY Photo 7176 All-in-One Printer</t>
  </si>
  <si>
    <t>Z3M36A</t>
  </si>
  <si>
    <t>HP ENVY Photo 7120 All-in-One Printer</t>
  </si>
  <si>
    <t>Z3M37</t>
  </si>
  <si>
    <t>HP ENVY Photo 7124 All-in-One Printer</t>
  </si>
  <si>
    <t>Z3M38A</t>
  </si>
  <si>
    <t>Z3M44D</t>
  </si>
  <si>
    <t>HP Designet T3500 36-in eMultifunction</t>
  </si>
  <si>
    <t>B9E24A</t>
  </si>
  <si>
    <t>MFD2</t>
  </si>
  <si>
    <t>B9E24B</t>
  </si>
  <si>
    <t>HP DesignJet T520 Printer Series</t>
  </si>
  <si>
    <t>BCLAA-1101</t>
  </si>
  <si>
    <t>HP DesignJet T120 Printer Series</t>
  </si>
  <si>
    <t>HP Designjet T730 Printer</t>
  </si>
  <si>
    <t>BCLAA-1508</t>
  </si>
  <si>
    <t>HP DesignJet T830 Multifunction Device</t>
  </si>
  <si>
    <t>HP DesignJet T1700 Printer Series</t>
  </si>
  <si>
    <t>BCLAA-1702</t>
  </si>
  <si>
    <t>HP DesignJet T1700dr Printer, HP DesignJet T1700 Printer, HP DesignJet T1700dr Postscript Printer, HP DesignJet T1700 Postscript Printer,W6B56A, W6B55A, 1VD88A, 1VD88B, 1VD87A,</t>
  </si>
  <si>
    <t>HP Designjet Z6200 42-in Photo Printer</t>
  </si>
  <si>
    <t>CQ109A</t>
  </si>
  <si>
    <t>CQ109B</t>
  </si>
  <si>
    <t>HP Designet T1500 36-in ePrinter</t>
  </si>
  <si>
    <t>CR356A</t>
  </si>
  <si>
    <t>HP Designet T1500ps 36-in ePrinter</t>
  </si>
  <si>
    <t>CR357A</t>
  </si>
  <si>
    <t>CR357B</t>
  </si>
  <si>
    <t>HP Designet T2500ps 36-in eMultifunction</t>
  </si>
  <si>
    <t>CR359B</t>
  </si>
  <si>
    <t>HP Designjet T790 24-in ePrinter Series</t>
  </si>
  <si>
    <t>CR647A</t>
  </si>
  <si>
    <t>HP Designjet T790ps 24-in ePrinter Series</t>
  </si>
  <si>
    <t>CR648A</t>
  </si>
  <si>
    <t>CR648B</t>
  </si>
  <si>
    <t>HP Designjet T795 44-in ePrinter</t>
  </si>
  <si>
    <t>CR649C</t>
  </si>
  <si>
    <t>HP Designjet T1300ps 44-in ePrinter</t>
  </si>
  <si>
    <t>CR652A</t>
  </si>
  <si>
    <t>CR652B</t>
  </si>
  <si>
    <t>HP Designjet Z5400ps 44-in ePrinter</t>
  </si>
  <si>
    <t>E1L21A</t>
  </si>
  <si>
    <t>E1L21B</t>
  </si>
  <si>
    <t>HP Designjet D5800 Production Printer</t>
  </si>
  <si>
    <t>F2L45A</t>
  </si>
  <si>
    <t>HP Designjet T7200 42-in Production Printer</t>
  </si>
  <si>
    <t>F2L46A</t>
  </si>
  <si>
    <t>F2L46B</t>
  </si>
  <si>
    <t>HP Designjet Z6600 Photo Production Printer</t>
  </si>
  <si>
    <t>F2S71A</t>
  </si>
  <si>
    <t>HP Designjet Z6800 Photo Production Printer</t>
  </si>
  <si>
    <t>F2S72A</t>
  </si>
  <si>
    <t>F2S72B</t>
  </si>
  <si>
    <t>HP Designjet T930</t>
  </si>
  <si>
    <t>L2Y21A</t>
  </si>
  <si>
    <t>L2Y22A</t>
  </si>
  <si>
    <t>L2Y22B</t>
  </si>
  <si>
    <t>HP Designjet T1530</t>
  </si>
  <si>
    <t>L2Y23A</t>
  </si>
  <si>
    <t>L2Y24A</t>
  </si>
  <si>
    <t>L2Y24B</t>
  </si>
  <si>
    <t>HP Designjet T2530</t>
  </si>
  <si>
    <t>L2Y25A</t>
  </si>
  <si>
    <t>L2Y26A</t>
  </si>
  <si>
    <t>L2Y26B</t>
  </si>
  <si>
    <t>HP DesignJet Z5600 Postscript&lt;U+00AE&gt; Printer</t>
  </si>
  <si>
    <t>T0B51A</t>
  </si>
  <si>
    <t>HP DesignJet Z5600 Postscript&lt;U+00AE&gt; Printer,T0B51A,Paper width 44 in. Worldwide SKU.</t>
  </si>
  <si>
    <t>HP DesignJet Z2600 Postscript&lt;U+00AE&gt; Printer</t>
  </si>
  <si>
    <t>T0B52A</t>
  </si>
  <si>
    <t>HP DesignJet Z2600 Postscript&lt;U+00AE&gt; Printer,T0B52A,Paper width 24 in.</t>
  </si>
  <si>
    <t>T0B52B</t>
  </si>
  <si>
    <t>HP DesignJet Z5600 Postscript&lt;U+00AE&gt; Printer,T0B52B,Paper width 44 in. US SKU.</t>
  </si>
  <si>
    <t>Imaging Business Machines LLC</t>
  </si>
  <si>
    <t>ibml</t>
  </si>
  <si>
    <t>ImageTracDS 1155</t>
  </si>
  <si>
    <t>ImageTracDS 1210 / DS 1155</t>
  </si>
  <si>
    <t>Jiangmen Dascom Computer Peripherals Co., Ltd.</t>
  </si>
  <si>
    <t>DASCOM</t>
  </si>
  <si>
    <t>1125+</t>
  </si>
  <si>
    <t>Tally/DASCOM</t>
  </si>
  <si>
    <t>Dot Matrix Printer</t>
  </si>
  <si>
    <t>Dot Matrix Printer,1330+; 1330H; 1325+,</t>
  </si>
  <si>
    <t>2600+</t>
  </si>
  <si>
    <t>2610+</t>
  </si>
  <si>
    <t>5130P</t>
  </si>
  <si>
    <t>DM-320</t>
  </si>
  <si>
    <t>DM-310,DM-310,</t>
  </si>
  <si>
    <t>Thermal Receipt Printer</t>
  </si>
  <si>
    <t>DT-230</t>
  </si>
  <si>
    <t>Thermal Receipt Printer,DT-210,</t>
  </si>
  <si>
    <t>TallySun</t>
  </si>
  <si>
    <t>J. STEPHEN LAB., LTD.</t>
  </si>
  <si>
    <t>J.Stephen</t>
  </si>
  <si>
    <t>Evo Green</t>
  </si>
  <si>
    <t>RP 3200 STAR EB,RP 3200 STAR EB,; SAT-20TUSE,SAT-20TUSE,; SLK-T20EB,SLK-T20EB,; SLK-T21EB,SLK-T21EB,; SLK-T32EB,SLK-T32EB,; TK-21EB,TK-21EB,; WTP-203,WTP-203,</t>
  </si>
  <si>
    <t>ION Thermal</t>
  </si>
  <si>
    <t>APP-100L,APP-100L,; IT1260,IT1260,; SAT-16TU,SAT-16TU,; SLK-TL12,SLK-TL12,; SLK-TL120,SLK-TL120,; SLK-TL122,SLK-TL122,; SLK-TL200,SLK-TL200,; SLK-TL202,SLK-TL202,; SLK-TL210,SLK-TL210,; SLK-TL212,SLK-TL212,; SLK-TL320,SLK-TL320,; SLK-TL322,SLK-TL322,; SLK-TL330,SLK-TL330,; SLK-TL332,SLK-TL332,; TP5000,TP5000,; WTP-150 v3,WTP-150 v3,</t>
  </si>
  <si>
    <t>ION THERMAL</t>
  </si>
  <si>
    <t>ION THERMAL,</t>
  </si>
  <si>
    <t>ODP1000-II-BLACK,ODP1000-II-BLACK,; ODP1000-II-WHITE,ODP1000-II-WHITE,; P076-101,P076-101,; SLK-TL100,SLK-TL100,</t>
  </si>
  <si>
    <t>IT1230.</t>
  </si>
  <si>
    <t>ODP500-II-BLACK,ODP500-II-BLACK,; ODP500-II.,ODP500-II.,; SLK-TE25,SLK-TE25,</t>
  </si>
  <si>
    <t>SEWOO</t>
  </si>
  <si>
    <t>SLK-TS400</t>
  </si>
  <si>
    <t>ION PT2,ION PT2,</t>
  </si>
  <si>
    <t>SLK-TS400EB</t>
  </si>
  <si>
    <t>TRP-100-III</t>
  </si>
  <si>
    <t>APP-100-H,APP-100-H,; APP-100-M,APP-100-M,; EP-T884,EP-T884,; EVO GREEN,,EVO GREEN,,; EVO HIGHSPEED,EVO HIGHSPEED,; EVO HISPEED,EVO HISPEED,; LK-TE200,LK-TE200,; ODP200H-III,ODP200H-III,; ODP200H-III-G,ODP200H-III-G,; ODP200H-III-W,ODP200H-III-W,; RP-320C,RP-320C,; RP-330C,RP-330C,; SAT-20T,SAT-20T,; SAT-30TU,SAT-30TU,; SLK-TE12,SLK-TE12,; SLK-TE120,SLK-TE120,; SLK-TE121,SLK-TE121,; SLK-TE122,SLK-TE122,; SLK-TE200,SLK-TE200,; SLK-TE201,SLK-TE201,; SLK-TE202,SLK-TE202,; SLK-TE203,SLK-TE203,; SLK-TE210,SLK-TE210,; SLK-TE212,SLK-TE212,; SLK-TE213,SLK-TE213,; SLK-TE320,SLK-TE320,; SLK-TE321,SLK-TE321,; SLK-TE322,SLK-TE322,; SLK-TE323,SLK-TE323,; SLK-TE330,SLK-TE330,; SLK-TE332,SLK-TE332,; SLK-TE333,SLK-TE333,; SLK-TE340,SLK-TE340,; SLK-TE342,SLK-TE342,; SLK-TE343,SLK-TE343,; TK-212,TK-212,; TP4000,TP4000,; WTP-100II+,WTP-100II+,; WTP-150+,WTP-150+,; WTP-150,WTP-150,; WTP-150II,WTP-150II,; WTP-150III,WTP-150III,; WTP-200 V3,WTP-200 V3,; WTP-200 v3,WTP-200 v3,; WTP-200II,WTP-200II,</t>
  </si>
  <si>
    <t>Katsuragawa Electric Co., LTD</t>
  </si>
  <si>
    <t>KIP</t>
  </si>
  <si>
    <t>KIP2300</t>
  </si>
  <si>
    <t>KIP700m</t>
  </si>
  <si>
    <t>KIP 770,,No</t>
  </si>
  <si>
    <t>KIP720</t>
  </si>
  <si>
    <t>Kodak Alaris Inc.</t>
  </si>
  <si>
    <t>Alaris</t>
  </si>
  <si>
    <t>Alaris S2070 Scanner</t>
  </si>
  <si>
    <t>S2070</t>
  </si>
  <si>
    <t>Alaris S2050 Scanner,S2050,; Alaris S2060w Scanner,S2060w,; Alaris S2080w Scanner,S2080w,</t>
  </si>
  <si>
    <t>Kodak ScanMate i1180 Scanner</t>
  </si>
  <si>
    <t>i1180</t>
  </si>
  <si>
    <t>Kodak ScanMate i1150 Scanner,i1150,; Kodak ScanMate i1190 Scanner,i1190,; Kodak ScanMate i1190E Scanner,i1190E,</t>
  </si>
  <si>
    <t>Kodak i2820</t>
  </si>
  <si>
    <t>i2820</t>
  </si>
  <si>
    <t>Kodak i2420 Scanner,i2420,; Kodak i2620 Scanner,i2620,</t>
  </si>
  <si>
    <t>KODAK Picture Saver Scanning System PS50,PS50,; KODAK Picture Saver Scanning System PS80,PS80,; Kodak i2420 Scanner,i2420,; Kodak i2620 Scanner,i2620,</t>
  </si>
  <si>
    <t>Kodak i3450 Scanner</t>
  </si>
  <si>
    <t>i3450</t>
  </si>
  <si>
    <t>Kodak i2900 Scanner,i2900,; Kodak i3200 Scanner,i3200,; Kodak i3250 Scanner,i3250,; Kodak i3300 Scanner,i3300,; Kodak i3400 Scanner,i3400,</t>
  </si>
  <si>
    <t>Kodak i4850</t>
  </si>
  <si>
    <t>i4850</t>
  </si>
  <si>
    <t>Kodak i4250,i4250,; Kodak i4650,i4650,</t>
  </si>
  <si>
    <t>Scan Station 730EX</t>
  </si>
  <si>
    <t>Scan Station 740,Scan Station 740,</t>
  </si>
  <si>
    <t>Digital Photo Printer</t>
  </si>
  <si>
    <t>Kodak D4600 Duplex Photo Printer</t>
  </si>
  <si>
    <t>K-Sun Corporation</t>
  </si>
  <si>
    <t>LW-PX400</t>
  </si>
  <si>
    <t>LW-PX700</t>
  </si>
  <si>
    <t>LW-PX750</t>
  </si>
  <si>
    <t>LW-PX900</t>
  </si>
  <si>
    <t>K-Sun</t>
  </si>
  <si>
    <t>LW-PX800</t>
  </si>
  <si>
    <t>C51CD06100</t>
  </si>
  <si>
    <t>Mimaki Engineering Co., Ltd.</t>
  </si>
  <si>
    <t>Mimaki</t>
  </si>
  <si>
    <t>JV150 Series</t>
  </si>
  <si>
    <t>JV300 Series</t>
  </si>
  <si>
    <t>TS300P-1800</t>
  </si>
  <si>
    <t>TAPR1048-1800</t>
  </si>
  <si>
    <t>T?300P-1800</t>
  </si>
  <si>
    <t>TAPR1116-1800</t>
  </si>
  <si>
    <t>UCJV300-160</t>
  </si>
  <si>
    <t>,SGPR1298-160,; ,SGPR1352-160,; ,UCJV150-160,</t>
  </si>
  <si>
    <t>UJF-6042Mk?</t>
  </si>
  <si>
    <t>,UJF-3042Mk?,; ,UJF-A3Mk?,</t>
  </si>
  <si>
    <t>Neopost SA</t>
  </si>
  <si>
    <t>HASLER</t>
  </si>
  <si>
    <t>IN300 series</t>
  </si>
  <si>
    <t>IN360</t>
  </si>
  <si>
    <t>INTIMUS</t>
  </si>
  <si>
    <t>Intimus: MS-200</t>
  </si>
  <si>
    <t>Intimus: MS-300</t>
  </si>
  <si>
    <t>NEOPOST</t>
  </si>
  <si>
    <t>IN-300 series</t>
  </si>
  <si>
    <t>IN-360</t>
  </si>
  <si>
    <t>IX-3 series</t>
  </si>
  <si>
    <t>IX-5 series</t>
  </si>
  <si>
    <t>IX-7 seroes</t>
  </si>
  <si>
    <t>IX-7 series</t>
  </si>
  <si>
    <t>Oce ColorWave 500</t>
  </si>
  <si>
    <t>Oce 01039</t>
  </si>
  <si>
    <t>Oce ColorWave 700</t>
  </si>
  <si>
    <t>PlotWave 345  Multifunction Express</t>
  </si>
  <si>
    <t>Oce 01045</t>
  </si>
  <si>
    <t>PlotWave 365  Multifunction Express</t>
  </si>
  <si>
    <t>PlotWave 365  Printer</t>
  </si>
  <si>
    <t>PlotWave 345  Printer</t>
  </si>
  <si>
    <t>PlotWave 500 _x000D_
Multifunction Express</t>
  </si>
  <si>
    <t>Oce 01076</t>
  </si>
  <si>
    <t>PlotWave 500 Printer</t>
  </si>
  <si>
    <t>PlotWave 450 Printer</t>
  </si>
  <si>
    <t>PlotWave 550 Printer</t>
  </si>
  <si>
    <t>PlotWave 450 Multifunction Express</t>
  </si>
  <si>
    <t>PlotWave 550 Multifunction Express</t>
  </si>
  <si>
    <t>LD620Ds</t>
  </si>
  <si>
    <t>LD620D</t>
  </si>
  <si>
    <t>LD620Dn</t>
  </si>
  <si>
    <t>LD620DE</t>
  </si>
  <si>
    <t>LD670</t>
  </si>
  <si>
    <t>PT330</t>
  </si>
  <si>
    <t>PT331</t>
  </si>
  <si>
    <t>PT390</t>
  </si>
  <si>
    <t>OKI Data Infotech Corporation</t>
  </si>
  <si>
    <t>LP-1030-BM</t>
  </si>
  <si>
    <t>LP-1030-BP</t>
  </si>
  <si>
    <t>?,?,?</t>
  </si>
  <si>
    <t>LP-2050-BM</t>
  </si>
  <si>
    <t>LP-1040-BM,LP-1040-BM,; LP-2060-BM,LP-2060-BM,</t>
  </si>
  <si>
    <t>LP-2050-BP</t>
  </si>
  <si>
    <t>Panasonic</t>
  </si>
  <si>
    <t>Document Scanner</t>
  </si>
  <si>
    <t>KV-N1028X</t>
  </si>
  <si>
    <t>KV-N1058X</t>
  </si>
  <si>
    <t>KV-S1015C</t>
  </si>
  <si>
    <t>KV-S1027C</t>
  </si>
  <si>
    <t>KV-S1037X</t>
  </si>
  <si>
    <t>KV-S1057C</t>
  </si>
  <si>
    <t>Document Scanner,KV-S1027C,</t>
  </si>
  <si>
    <t>KV-S1065C</t>
  </si>
  <si>
    <t>KV-S2087C</t>
  </si>
  <si>
    <t>KV-S4065CL</t>
  </si>
  <si>
    <t>KV-S4065CW</t>
  </si>
  <si>
    <t>KV-S4085CL</t>
  </si>
  <si>
    <t>KV-S4085CW</t>
  </si>
  <si>
    <t>KV-S5046H</t>
  </si>
  <si>
    <t>KV-S5055C</t>
  </si>
  <si>
    <t>KV-S5076H</t>
  </si>
  <si>
    <t>KV-S7097</t>
  </si>
  <si>
    <t>KV-S8127</t>
  </si>
  <si>
    <t>KV-S8147</t>
  </si>
  <si>
    <t>Partner Tech Corporation</t>
  </si>
  <si>
    <t>PARTNER</t>
  </si>
  <si>
    <t>RP-700</t>
  </si>
  <si>
    <t>Pioneer POS Solution</t>
  </si>
  <si>
    <t>PIONEERPOS</t>
  </si>
  <si>
    <t>STEP-5e</t>
  </si>
  <si>
    <t>Pitney Bowes, Inc.</t>
  </si>
  <si>
    <t>Pitney Bowes</t>
  </si>
  <si>
    <t>SendPro C400</t>
  </si>
  <si>
    <t>2H00</t>
  </si>
  <si>
    <t>SendPro C200,,; SendPro C300,,</t>
  </si>
  <si>
    <t>Connect+500W Mailing System</t>
  </si>
  <si>
    <t>MSF2</t>
  </si>
  <si>
    <t>SendPro P1500,,MPR1 Printer Module</t>
  </si>
  <si>
    <t>Plustek, Inc.</t>
  </si>
  <si>
    <t>Plustek</t>
  </si>
  <si>
    <t>OpticSlim 1680H;OpticSlim 1180H;OpticSlim1280H;OpticSlim 1380H;OpticSlim 1580H;OpticSlim 1780H;OpticSlim1880H;OpticSlim 1980H;OpticSlim 1180;OpticSlim 1280;OpticSlim 1380;OpticSlim 1580;OpticSlim 1680;OpticSlim 1780;OpticSlim 1880;OpticSlim 1980</t>
  </si>
  <si>
    <t>1680H;1180H;1280H;1380H;1580H;1780H;1880H;1980H;1180; 1280;1380;1580;1680;1780;1880;1980;</t>
  </si>
  <si>
    <t xml:space="preserve">OpticBook A300 Plus_x000D_
</t>
  </si>
  <si>
    <t>A300 Plus</t>
  </si>
  <si>
    <t>,A360, OpticPro A360, OpticPro A360L, OpticPro A360 Plus, OpticPro A360+, A300, OpticBook A300, OpticBook A300L, OpticBook A300+, OpticBook A300 Pro, A360 Plus, OpticPro A360M, OpticBook A300M, A300L, A360L,</t>
  </si>
  <si>
    <t>OpticPro A320L</t>
  </si>
  <si>
    <t>A320L</t>
  </si>
  <si>
    <t>MobileOffice AD480</t>
  </si>
  <si>
    <t>AD480</t>
  </si>
  <si>
    <t>MobileOffice AD470,AD470,</t>
  </si>
  <si>
    <t>MobileOffice D600 Plus</t>
  </si>
  <si>
    <t>D600 Plus</t>
  </si>
  <si>
    <t>MobileOffice D600,D600,</t>
  </si>
  <si>
    <t>MobileOffice D620</t>
  </si>
  <si>
    <t>D620</t>
  </si>
  <si>
    <t>OpticBook 4000</t>
  </si>
  <si>
    <t>OpticBook 3800L,OpticBook 3800L,; OpticBook 3900L,OpticBook 3900L,; OpticBook 4000L,OpticBook 4000L,</t>
  </si>
  <si>
    <t>SmartOffice PL2000 Plus</t>
  </si>
  <si>
    <t>PL2000 Plus</t>
  </si>
  <si>
    <t>SmartOffice PL1500 Plus,PL1500 Plus,</t>
  </si>
  <si>
    <t>SmartOffice PL4080</t>
  </si>
  <si>
    <t>PL4080</t>
  </si>
  <si>
    <t>SmartOffice PL3060,PL3060,</t>
  </si>
  <si>
    <t xml:space="preserve">SmartOffice PS3060U, SmartOffice PS3068U_x000D_
</t>
  </si>
  <si>
    <t>PS3060U, PS3068U</t>
  </si>
  <si>
    <t>SmartOffice PS30D</t>
  </si>
  <si>
    <t>PS30D</t>
  </si>
  <si>
    <t>SmartOffice PS3180U</t>
  </si>
  <si>
    <t>PS3180U</t>
  </si>
  <si>
    <t>SmartOffice PS3130U, SmartOffice PS3140U, SmartOffice PS3150U, SmartOffice PS3160U, SmartOffice  PS3170U,PS3130U, PS3140U, PS3150U, PS3160U, PS3170U,</t>
  </si>
  <si>
    <t>SmartOffice PS396UH</t>
  </si>
  <si>
    <t>PS396UH</t>
  </si>
  <si>
    <t xml:space="preserve">SmartOffice PS4080U, SmartOffice PS4088U, SmartOffice PS4080UH, SmartOffice PS4088UH, SmartOffice PS6012UH, SmartOffice PS8016UH_x000D_
</t>
  </si>
  <si>
    <t>PS4080U, PS4088U, PS4080UH, PS4088UH, PS6012UH, PS8016UH</t>
  </si>
  <si>
    <t>ePhoto Z300</t>
  </si>
  <si>
    <t>Z300</t>
  </si>
  <si>
    <t>Printronix Auto ID Technology, Inc.</t>
  </si>
  <si>
    <t>Printronix</t>
  </si>
  <si>
    <t>PTXTHM106</t>
  </si>
  <si>
    <t>PTXTHM104,PTXTHM104,</t>
  </si>
  <si>
    <t>PTXTHH104</t>
  </si>
  <si>
    <t>T8204, T8304</t>
  </si>
  <si>
    <t>PTXTHH168</t>
  </si>
  <si>
    <t>T8206, T8306</t>
  </si>
  <si>
    <t>T8208, T8308</t>
  </si>
  <si>
    <t>MP CW2201</t>
  </si>
  <si>
    <t>MP W6700</t>
  </si>
  <si>
    <t>MP CW2201SP</t>
  </si>
  <si>
    <t>MP W6700SP</t>
  </si>
  <si>
    <t>SG 3120B SFNw</t>
  </si>
  <si>
    <t>Sato Corporation</t>
  </si>
  <si>
    <t>SATO</t>
  </si>
  <si>
    <t>CL4NX</t>
  </si>
  <si>
    <t>CL6NX</t>
  </si>
  <si>
    <t>Scannx LLC</t>
  </si>
  <si>
    <t>SCANNX</t>
  </si>
  <si>
    <t>BookScanner 7145</t>
  </si>
  <si>
    <t>Seiko Instruments Inc.</t>
  </si>
  <si>
    <t>SII</t>
  </si>
  <si>
    <t>MP-A40-B06JK1</t>
  </si>
  <si>
    <t>MP-A40-W06JK1U</t>
  </si>
  <si>
    <t>MP-A40-W06JK1E,MP-A40-W06JK1E,; MP-A40-W06JK1J,MP-A40-W06JK1J,</t>
  </si>
  <si>
    <t>Shandong New Beiyang Information Technology Co., Ltd</t>
  </si>
  <si>
    <t>SNBC</t>
  </si>
  <si>
    <t>Receipt Printer</t>
  </si>
  <si>
    <t>BTP-R180</t>
  </si>
  <si>
    <t>BTP-R180II</t>
  </si>
  <si>
    <t>BTP-R681</t>
  </si>
  <si>
    <t>Receipt Printer,BTP-A86,; Receipt Printer,BTP-R681H,; Receipt Printer,BTP-R682,; Receipt Printer,BTP-R688,; Receipt Printer,BTP-V91,</t>
  </si>
  <si>
    <t>BTP-R980III</t>
  </si>
  <si>
    <t>Receipt Printer,BTP-R880NPV,; Receipt Printer,BTP-R981,; Receipt Printer,BTP-R982,</t>
  </si>
  <si>
    <t>BTP-S80</t>
  </si>
  <si>
    <t>,BTP-S80II,; ,BTP-S80III,; ,BTP-S80IV,; ,BTP-S81,; ,BTP-S82,</t>
  </si>
  <si>
    <t>SNBC, BEIYANG</t>
  </si>
  <si>
    <t>BTP-R880NP</t>
  </si>
  <si>
    <t>SNBC, ORIENT</t>
  </si>
  <si>
    <t>Receipt/Label Printer</t>
  </si>
  <si>
    <t>BTP-R580III</t>
  </si>
  <si>
    <t>Receipt/Label Printer,BTP-L580II,; Receipt/Label Printer,BTP-L580IIC,; Receipt/Label Printer,BTP-L580IIP,; Receipt/Label Printer,BTP-R580II,</t>
  </si>
  <si>
    <t>BTP-R980</t>
  </si>
  <si>
    <t>BTP-R990</t>
  </si>
  <si>
    <t>Shin Heung Precision Co., Ltd</t>
  </si>
  <si>
    <t>SAM4S</t>
  </si>
  <si>
    <t>TP-3060</t>
  </si>
  <si>
    <t>Star Micronics Co., Ltd.</t>
  </si>
  <si>
    <t>Star Micronics</t>
  </si>
  <si>
    <t>A006</t>
  </si>
  <si>
    <t>POP10 WHT US</t>
  </si>
  <si>
    <t>TSP100</t>
  </si>
  <si>
    <t>TSP143III</t>
  </si>
  <si>
    <t>Tit Eng Co., Ltd.</t>
  </si>
  <si>
    <t>CIM</t>
  </si>
  <si>
    <t>CIM SATURN</t>
  </si>
  <si>
    <t>Javelin</t>
  </si>
  <si>
    <t>J200i</t>
  </si>
  <si>
    <t>J230i</t>
  </si>
  <si>
    <t>JAVELIN DNA</t>
  </si>
  <si>
    <t>JAVELIN DNA PRO,JAVELIN DNA PRO,</t>
  </si>
  <si>
    <t>POINTMAN</t>
  </si>
  <si>
    <t>NUVIA N20</t>
  </si>
  <si>
    <t>NUVIA, NUVIA N10, _x000D_
NUVIA N30,NUVIA, NUVIA N10, _x000D_
NUVIA N30,</t>
  </si>
  <si>
    <t>RP 10</t>
  </si>
  <si>
    <t>TP-9200</t>
  </si>
  <si>
    <t>B-EX</t>
  </si>
  <si>
    <t>B-EX6T1-GS12-QM-R</t>
  </si>
  <si>
    <t>B-EX6T1-TS12-QM-R</t>
  </si>
  <si>
    <t>B-EX6T3-GS12-QM-R</t>
  </si>
  <si>
    <t>B-EX6T3-TS12-QM-R</t>
  </si>
  <si>
    <t>B-FV4T</t>
  </si>
  <si>
    <t>B-FV4T-GS16-CN-R</t>
  </si>
  <si>
    <t>,B-FV4T-GS16-QM-R,; ,B-FV4T-TS16-CN-R,; ,B-FV4T-TS16-QM-R,</t>
  </si>
  <si>
    <t>B-FV4T-TS12-QM-R</t>
  </si>
  <si>
    <t>,B-FV4T-GS12-QM-R,</t>
  </si>
  <si>
    <t>B-FV4T-TS14-QM-R</t>
  </si>
  <si>
    <t>,B-FV4T-GS14-CN-R,; ,B-FV4T-GS14-QM-R,; ,B-FV4T-TS14-CN-R,</t>
  </si>
  <si>
    <t>TSC Auto ID Technology Co., Ltd</t>
  </si>
  <si>
    <t>TSC</t>
  </si>
  <si>
    <t>MX240Pxxxxx</t>
  </si>
  <si>
    <t>MX240Pxxxxx (x can be 0-9 or A-Z or - or . or / or \ or _)</t>
  </si>
  <si>
    <t>F240Pxxxxx,F240Pxxxxx,; F340Pxxxxx,F340Pxxxxx,; F640Pxxxxx,F640Pxxxxx,; IX200Pxxxxx,IX200Pxxxxx,; IX300Pxxxxx,IX300Pxxxxx,; IX600Pxxxxx,IX600Pxxxxx,; K240Pxxxxx,K240Pxxxxx,; K340Pxxxxx,K340Pxxxxx,; K640Pxxxxx,K640Pxxxxx,; MX340Pxxxxx,MX340Pxxxxx,; MX640Pxxxxx,MX640Pxxxxx,; PX240Pxxxxx,PX240Pxxxxx,; PX340Pxxxxx,PX340Pxxxxx,; PX640Pxxxxx,PX640Pxxxxx,</t>
  </si>
  <si>
    <t>Visioneer</t>
  </si>
  <si>
    <t>PATRIOT D40</t>
  </si>
  <si>
    <t>PATRIOT H80</t>
  </si>
  <si>
    <t>PATRIOT H60,PATRIOT H60,</t>
  </si>
  <si>
    <t>PATRIOT P15</t>
  </si>
  <si>
    <t>RoadWarrior 4D</t>
  </si>
  <si>
    <t>RoadWarrior X3</t>
  </si>
  <si>
    <t>DocuMate 152i</t>
  </si>
  <si>
    <t>DocuMate 4790</t>
  </si>
  <si>
    <t>DocuMate 4799</t>
  </si>
  <si>
    <t>DocuMate 5445</t>
  </si>
  <si>
    <t>DocuMate 5460</t>
  </si>
  <si>
    <t>DocuMate 5540</t>
  </si>
  <si>
    <t>DocuMate 6712</t>
  </si>
  <si>
    <t>DocuMate 6714</t>
  </si>
  <si>
    <t>Duplex Travel Scanner</t>
  </si>
  <si>
    <t>Xerox DocuMate 6440</t>
  </si>
  <si>
    <t>Xerox DocuMate 6480</t>
  </si>
  <si>
    <t>Xerox DocuMate 6460,Xerox DocuMate 6460,</t>
  </si>
  <si>
    <t>Xerox Duplex Portable Scanner</t>
  </si>
  <si>
    <t>Xerox Simplex Combo Scanner</t>
  </si>
  <si>
    <t>Woosim Systems Inc.</t>
  </si>
  <si>
    <t>WOOSIM</t>
  </si>
  <si>
    <t>PORTI-W40</t>
  </si>
  <si>
    <t>WSP-i350</t>
  </si>
  <si>
    <t>WSP-i450</t>
  </si>
  <si>
    <t>WSP-R240</t>
  </si>
  <si>
    <t>WSP-R241</t>
  </si>
  <si>
    <t>WSP-R341</t>
  </si>
  <si>
    <t>WSP-R350</t>
  </si>
  <si>
    <t>Xiamen Hanin Electronic Technology Co., Ltd</t>
  </si>
  <si>
    <t>HPRT</t>
  </si>
  <si>
    <t>TP801</t>
  </si>
  <si>
    <t>TP805</t>
  </si>
  <si>
    <t>TP806</t>
  </si>
  <si>
    <t>Zebra Technologies Corporation</t>
  </si>
  <si>
    <t>Zebra</t>
  </si>
  <si>
    <t>G-Series (GK Desktop)</t>
  </si>
  <si>
    <t>GK420d</t>
  </si>
  <si>
    <t>,GK420E,; ,GK420t,; ,GK888E,</t>
  </si>
  <si>
    <t>ZD410</t>
  </si>
  <si>
    <t>,ZD420,ZD420; ,ZD620,ZD620</t>
  </si>
  <si>
    <t>ZD500 Series</t>
  </si>
  <si>
    <t>ZD500R</t>
  </si>
  <si>
    <t>,ZD500,</t>
  </si>
  <si>
    <t>ZT400 Series</t>
  </si>
  <si>
    <t>ZT410; ZT420</t>
  </si>
  <si>
    <t>ZT620</t>
  </si>
  <si>
    <t>ZT510, ZT610,ZT510, ZT610,</t>
  </si>
  <si>
    <t>A3 Adder Allowance:</t>
  </si>
  <si>
    <t>kWh/wk</t>
  </si>
  <si>
    <t>kWh/yr</t>
  </si>
  <si>
    <t>Version 3.0 Requirements</t>
  </si>
  <si>
    <t>Slope of Segment (kWh/wk/ipm)</t>
  </si>
  <si>
    <t>Intercept (kWh/wk)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</si>
</sst>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m\/d\/yyyy"/>
    <numFmt numFmtId="166" formatCode="0.0"/>
    <numFmt numFmtId="167" formatCode="#,##0.000"/>
    <numFmt numFmtId="168" formatCode="_(* #,##0_);_(* \(#,##0\);_(* &quot;-&quot;??_);_(@_)"/>
    <numFmt numFmtId="169" formatCode="&quot;$&quot;#,##0.00"/>
  </numFmts>
  <fonts count="28">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FFFFFF"/>
      <name val="Arial"/>
      <family val="2"/>
    </font>
    <font>
      <sz val="6"/>
      <color rgb="FF000000"/>
      <name val="Arial"/>
      <family val="2"/>
    </font>
    <font>
      <sz val="9"/>
      <color rgb="FF000000"/>
      <name val="Arial"/>
      <family val="2"/>
    </font>
    <font>
      <b/>
      <sz val="10"/>
      <color rgb="FF000000"/>
      <name val="Arial"/>
      <family val="2"/>
    </font>
    <font>
      <sz val="10"/>
      <name val="Arial"/>
      <family val="2"/>
    </font>
    <font>
      <b/>
      <i/>
      <sz val="10"/>
      <name val="Arial"/>
      <family val="2"/>
    </font>
    <font>
      <sz val="10"/>
      <name val="Arial"/>
      <family val="2"/>
    </font>
    <font>
      <b/>
      <sz val="11"/>
      <color theme="1"/>
      <name val="Calibri"/>
      <family val="2"/>
      <scheme val="minor"/>
    </font>
    <font>
      <b/>
      <u/>
      <sz val="11"/>
      <name val="Calibri"/>
      <family val="2"/>
      <scheme val="minor"/>
    </font>
    <font>
      <b/>
      <u/>
      <sz val="11"/>
      <color theme="1"/>
      <name val="Calibri"/>
      <family val="2"/>
      <scheme val="minor"/>
    </font>
    <font>
      <sz val="10"/>
      <color rgb="FF000000"/>
      <name val="Arial"/>
      <family val="2"/>
    </font>
    <font>
      <sz val="11"/>
      <name val="Calibri"/>
      <family val="2"/>
      <scheme val="minor"/>
    </font>
    <font>
      <b/>
      <sz val="11"/>
      <name val="Calibri"/>
      <family val="2"/>
      <scheme val="minor"/>
    </font>
    <font>
      <b/>
      <sz val="10"/>
      <name val="Arial"/>
      <family val="2"/>
    </font>
    <font>
      <sz val="9"/>
      <color indexed="81"/>
      <name val="Tahoma"/>
      <family val="2"/>
    </font>
    <font>
      <b/>
      <sz val="9"/>
      <color indexed="81"/>
      <name val="Tahoma"/>
      <family val="2"/>
    </font>
    <font>
      <sz val="10"/>
      <color theme="1"/>
      <name val="Arial"/>
      <family val="2"/>
    </font>
    <font>
      <sz val="24"/>
      <color theme="0"/>
      <name val="Calibri"/>
      <family val="2"/>
      <scheme val="minor"/>
    </font>
    <font>
      <sz val="24"/>
      <color theme="1"/>
      <name val="Calibri"/>
      <family val="2"/>
      <scheme val="minor"/>
    </font>
    <font>
      <sz val="14"/>
      <color theme="1"/>
      <name val="Calibri"/>
      <family val="2"/>
      <scheme val="minor"/>
    </font>
    <font>
      <sz val="14"/>
      <color rgb="FFFF0000"/>
      <name val="Calibri"/>
      <family val="2"/>
      <scheme val="minor"/>
    </font>
    <font>
      <i/>
      <sz val="11"/>
      <color rgb="FF000000"/>
      <name val="Calibri"/>
      <family val="2"/>
    </font>
    <font>
      <sz val="24"/>
      <color rgb="FFFF0000"/>
      <name val="Calibri"/>
      <family val="2"/>
      <scheme val="minor"/>
    </font>
  </fonts>
  <fills count="10">
    <fill>
      <patternFill patternType="none"/>
    </fill>
    <fill>
      <patternFill patternType="gray125"/>
    </fill>
    <fill>
      <patternFill patternType="solid">
        <fgColor rgb="FF5175B9"/>
        <bgColor rgb="FFFFFFFF"/>
      </patternFill>
    </fill>
    <fill>
      <patternFill patternType="solid">
        <fgColor rgb="FFFFFFFF"/>
        <bgColor rgb="FFFFFFFF"/>
      </patternFill>
    </fill>
    <fill>
      <patternFill patternType="solid">
        <fgColor rgb="FFF0F0F4"/>
        <bgColor rgb="FFFFFFFF"/>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3"/>
        <bgColor indexed="64"/>
      </patternFill>
    </fill>
  </fills>
  <borders count="25">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style="thin">
        <color rgb="FFCACAD9"/>
      </left>
      <right style="thin">
        <color rgb="FFCACAD9"/>
      </right>
      <top/>
      <bottom style="thin">
        <color rgb="FFCACAD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9"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4" fillId="0" borderId="0" applyFont="0" applyFill="0" applyBorder="0" applyAlignment="0" applyProtection="0"/>
    <xf numFmtId="0" fontId="3" fillId="0" borderId="0"/>
    <xf numFmtId="0" fontId="15" fillId="0" borderId="0"/>
    <xf numFmtId="0" fontId="2" fillId="0" borderId="0"/>
  </cellStyleXfs>
  <cellXfs count="191">
    <xf numFmtId="0" fontId="0" fillId="0" borderId="0" xfId="0"/>
    <xf numFmtId="49" fontId="5" fillId="2" borderId="1" xfId="0" applyNumberFormat="1" applyFont="1" applyFill="1" applyBorder="1" applyAlignment="1">
      <alignment horizontal="center" wrapText="1"/>
    </xf>
    <xf numFmtId="0" fontId="6" fillId="3" borderId="0" xfId="0" applyFont="1" applyFill="1" applyAlignment="1">
      <alignment horizontal="left"/>
    </xf>
    <xf numFmtId="164" fontId="7" fillId="4" borderId="2" xfId="0" applyNumberFormat="1" applyFont="1" applyFill="1" applyBorder="1" applyAlignment="1">
      <alignment horizontal="right" wrapText="1"/>
    </xf>
    <xf numFmtId="49" fontId="7" fillId="4" borderId="2" xfId="0" applyNumberFormat="1" applyFont="1" applyFill="1" applyBorder="1" applyAlignment="1">
      <alignment horizontal="left" wrapText="1"/>
    </xf>
    <xf numFmtId="0" fontId="7" fillId="4" borderId="2" xfId="0" applyFont="1" applyFill="1" applyBorder="1" applyAlignment="1">
      <alignment horizontal="left" wrapText="1"/>
    </xf>
    <xf numFmtId="164" fontId="7" fillId="3" borderId="2" xfId="0" applyNumberFormat="1" applyFont="1" applyFill="1" applyBorder="1" applyAlignment="1">
      <alignment horizontal="right" wrapText="1"/>
    </xf>
    <xf numFmtId="49" fontId="7" fillId="3" borderId="2" xfId="0" applyNumberFormat="1" applyFont="1" applyFill="1" applyBorder="1" applyAlignment="1">
      <alignment horizontal="left" wrapText="1"/>
    </xf>
    <xf numFmtId="0" fontId="7" fillId="3" borderId="2" xfId="0" applyFont="1" applyFill="1" applyBorder="1" applyAlignment="1">
      <alignment horizontal="left" wrapText="1"/>
    </xf>
    <xf numFmtId="0" fontId="7" fillId="4" borderId="2" xfId="0" applyNumberFormat="1" applyFont="1" applyFill="1" applyBorder="1" applyAlignment="1">
      <alignment horizontal="left" wrapText="1"/>
    </xf>
    <xf numFmtId="0" fontId="7" fillId="3" borderId="2" xfId="0" applyNumberFormat="1" applyFont="1" applyFill="1" applyBorder="1" applyAlignment="1">
      <alignment horizontal="left" wrapText="1"/>
    </xf>
    <xf numFmtId="0" fontId="8" fillId="5" borderId="4" xfId="0" applyFont="1" applyFill="1" applyBorder="1" applyAlignment="1"/>
    <xf numFmtId="0" fontId="0" fillId="6" borderId="0" xfId="0" applyFill="1"/>
    <xf numFmtId="0" fontId="8" fillId="7" borderId="5" xfId="0" applyFont="1" applyFill="1" applyBorder="1"/>
    <xf numFmtId="0" fontId="0" fillId="5" borderId="6" xfId="0" applyFill="1" applyBorder="1"/>
    <xf numFmtId="0" fontId="0" fillId="5" borderId="7" xfId="0" applyFill="1" applyBorder="1"/>
    <xf numFmtId="0" fontId="0" fillId="5" borderId="8" xfId="0" applyFill="1" applyBorder="1"/>
    <xf numFmtId="0" fontId="0" fillId="5" borderId="5" xfId="0" applyFill="1" applyBorder="1"/>
    <xf numFmtId="0" fontId="0" fillId="5" borderId="9" xfId="0" applyFill="1" applyBorder="1"/>
    <xf numFmtId="0" fontId="0" fillId="5" borderId="10" xfId="0" applyFill="1" applyBorder="1"/>
    <xf numFmtId="0" fontId="0" fillId="5" borderId="0" xfId="0" applyFill="1" applyBorder="1"/>
    <xf numFmtId="0" fontId="0" fillId="5" borderId="11" xfId="0" applyFill="1" applyBorder="1"/>
    <xf numFmtId="166" fontId="0" fillId="5" borderId="6" xfId="0" applyNumberFormat="1" applyFill="1" applyBorder="1"/>
    <xf numFmtId="166" fontId="0" fillId="5" borderId="12" xfId="0" applyNumberFormat="1" applyFill="1" applyBorder="1"/>
    <xf numFmtId="166" fontId="0" fillId="5" borderId="8" xfId="0" applyNumberFormat="1" applyFill="1" applyBorder="1"/>
    <xf numFmtId="1" fontId="0" fillId="5" borderId="9" xfId="0" applyNumberFormat="1" applyFill="1" applyBorder="1"/>
    <xf numFmtId="1" fontId="0" fillId="5" borderId="0" xfId="0" applyNumberFormat="1" applyFill="1" applyBorder="1"/>
    <xf numFmtId="1" fontId="0" fillId="5" borderId="11" xfId="0" applyNumberFormat="1" applyFill="1" applyBorder="1"/>
    <xf numFmtId="49" fontId="5" fillId="2" borderId="3" xfId="0" applyNumberFormat="1" applyFont="1" applyFill="1" applyBorder="1" applyAlignment="1">
      <alignment horizontal="center" wrapText="1"/>
    </xf>
    <xf numFmtId="0" fontId="0" fillId="0" borderId="0" xfId="0" pivotButton="1"/>
    <xf numFmtId="0" fontId="11" fillId="0" borderId="0" xfId="1" applyFont="1"/>
    <xf numFmtId="0" fontId="12" fillId="0" borderId="6" xfId="1" applyFont="1" applyBorder="1"/>
    <xf numFmtId="0" fontId="12" fillId="6" borderId="7" xfId="1" applyFont="1" applyFill="1" applyBorder="1" applyAlignment="1">
      <alignment horizontal="center" vertical="top" wrapText="1"/>
    </xf>
    <xf numFmtId="0" fontId="12" fillId="6" borderId="8" xfId="1" applyFont="1" applyFill="1" applyBorder="1" applyAlignment="1">
      <alignment horizontal="center" vertical="top" wrapText="1"/>
    </xf>
    <xf numFmtId="0" fontId="11" fillId="6" borderId="0" xfId="1" applyFont="1" applyFill="1" applyAlignment="1">
      <alignment vertical="top"/>
    </xf>
    <xf numFmtId="1" fontId="16" fillId="0" borderId="9" xfId="1" applyNumberFormat="1" applyFont="1" applyFill="1" applyBorder="1" applyAlignment="1">
      <alignment horizontal="center" vertical="center" wrapText="1"/>
    </xf>
    <xf numFmtId="169" fontId="16" fillId="0" borderId="6" xfId="4" applyNumberFormat="1" applyFont="1" applyFill="1" applyBorder="1" applyAlignment="1">
      <alignment horizontal="center" vertical="center" wrapText="1"/>
    </xf>
    <xf numFmtId="0" fontId="12" fillId="0" borderId="12" xfId="1" applyFont="1" applyFill="1" applyBorder="1" applyAlignment="1">
      <alignment vertical="center" wrapText="1"/>
    </xf>
    <xf numFmtId="1" fontId="16" fillId="0" borderId="0" xfId="1" applyNumberFormat="1" applyFont="1" applyFill="1" applyBorder="1" applyAlignment="1">
      <alignment horizontal="center" vertical="center" wrapText="1"/>
    </xf>
    <xf numFmtId="169" fontId="16" fillId="0" borderId="12" xfId="4" applyNumberFormat="1" applyFont="1" applyFill="1" applyBorder="1" applyAlignment="1">
      <alignment horizontal="center" vertical="center" wrapText="1"/>
    </xf>
    <xf numFmtId="0" fontId="12" fillId="6" borderId="0" xfId="1" applyFont="1" applyFill="1" applyBorder="1"/>
    <xf numFmtId="0" fontId="12" fillId="6" borderId="12" xfId="1" applyFont="1" applyFill="1" applyBorder="1"/>
    <xf numFmtId="1" fontId="12" fillId="6" borderId="0" xfId="1" applyNumberFormat="1" applyFont="1" applyFill="1" applyBorder="1" applyAlignment="1">
      <alignment horizontal="center" vertical="center"/>
    </xf>
    <xf numFmtId="169" fontId="17" fillId="6" borderId="0" xfId="4" applyNumberFormat="1" applyFont="1" applyFill="1" applyBorder="1" applyAlignment="1">
      <alignment horizontal="center" vertical="center" wrapText="1"/>
    </xf>
    <xf numFmtId="169" fontId="17" fillId="6" borderId="12" xfId="4" applyNumberFormat="1" applyFont="1" applyFill="1" applyBorder="1" applyAlignment="1">
      <alignment horizontal="center" vertical="center" wrapText="1"/>
    </xf>
    <xf numFmtId="0" fontId="11" fillId="6" borderId="0" xfId="1" applyFont="1" applyFill="1"/>
    <xf numFmtId="0" fontId="12" fillId="6" borderId="11" xfId="1" applyFont="1" applyFill="1" applyBorder="1"/>
    <xf numFmtId="0" fontId="12" fillId="6" borderId="8" xfId="1" applyFont="1" applyFill="1" applyBorder="1"/>
    <xf numFmtId="168" fontId="12" fillId="6" borderId="11" xfId="2" applyNumberFormat="1" applyFont="1" applyFill="1" applyBorder="1" applyAlignment="1">
      <alignment horizontal="center"/>
    </xf>
    <xf numFmtId="0" fontId="12" fillId="8" borderId="0" xfId="1" applyFont="1" applyFill="1"/>
    <xf numFmtId="0" fontId="18" fillId="8" borderId="0" xfId="1" applyFont="1" applyFill="1"/>
    <xf numFmtId="0" fontId="8" fillId="5" borderId="5" xfId="0" applyFont="1" applyFill="1" applyBorder="1" applyAlignment="1">
      <alignment wrapText="1"/>
    </xf>
    <xf numFmtId="0" fontId="8" fillId="5" borderId="9" xfId="0" applyFont="1" applyFill="1" applyBorder="1" applyAlignment="1">
      <alignment wrapText="1"/>
    </xf>
    <xf numFmtId="0" fontId="8" fillId="5" borderId="6" xfId="0" applyFont="1" applyFill="1" applyBorder="1" applyAlignment="1">
      <alignment wrapText="1"/>
    </xf>
    <xf numFmtId="166" fontId="0" fillId="0" borderId="6" xfId="0" applyNumberFormat="1" applyBorder="1"/>
    <xf numFmtId="0" fontId="8" fillId="5" borderId="4" xfId="0" applyFont="1" applyFill="1" applyBorder="1" applyAlignment="1">
      <alignment wrapText="1"/>
    </xf>
    <xf numFmtId="0" fontId="0" fillId="5" borderId="4" xfId="0" applyFill="1" applyBorder="1"/>
    <xf numFmtId="0" fontId="0" fillId="5" borderId="14" xfId="0" applyFill="1" applyBorder="1"/>
    <xf numFmtId="0" fontId="0" fillId="5" borderId="13" xfId="0" applyFill="1" applyBorder="1"/>
    <xf numFmtId="166" fontId="0" fillId="0" borderId="5" xfId="0" applyNumberFormat="1" applyBorder="1"/>
    <xf numFmtId="166" fontId="0" fillId="5" borderId="10" xfId="0" applyNumberFormat="1" applyFill="1" applyBorder="1"/>
    <xf numFmtId="166" fontId="0" fillId="5" borderId="7" xfId="0" applyNumberFormat="1" applyFill="1" applyBorder="1"/>
    <xf numFmtId="166" fontId="0" fillId="5" borderId="5" xfId="0" applyNumberFormat="1" applyFill="1" applyBorder="1"/>
    <xf numFmtId="0" fontId="0" fillId="5" borderId="12" xfId="0" applyFill="1" applyBorder="1"/>
    <xf numFmtId="169" fontId="16" fillId="0" borderId="9" xfId="4" applyNumberFormat="1" applyFont="1" applyFill="1" applyBorder="1" applyAlignment="1">
      <alignment horizontal="center" vertical="center" wrapText="1"/>
    </xf>
    <xf numFmtId="169" fontId="16" fillId="0" borderId="0" xfId="4" applyNumberFormat="1" applyFont="1" applyFill="1" applyBorder="1" applyAlignment="1">
      <alignment horizontal="center" vertical="center" wrapText="1"/>
    </xf>
    <xf numFmtId="14" fontId="5" fillId="2" borderId="1" xfId="0" applyNumberFormat="1" applyFont="1" applyFill="1" applyBorder="1" applyAlignment="1">
      <alignment horizontal="center" wrapText="1"/>
    </xf>
    <xf numFmtId="14" fontId="7" fillId="4" borderId="2" xfId="0" applyNumberFormat="1" applyFont="1" applyFill="1" applyBorder="1" applyAlignment="1">
      <alignment horizontal="left" wrapText="1"/>
    </xf>
    <xf numFmtId="14" fontId="7" fillId="3" borderId="2" xfId="0" applyNumberFormat="1" applyFont="1" applyFill="1" applyBorder="1" applyAlignment="1">
      <alignment horizontal="left" wrapText="1"/>
    </xf>
    <xf numFmtId="14" fontId="0" fillId="0" borderId="0" xfId="0" applyNumberFormat="1"/>
    <xf numFmtId="0" fontId="15" fillId="0" borderId="0" xfId="0" applyFont="1"/>
    <xf numFmtId="0" fontId="8" fillId="0" borderId="0" xfId="0" applyFont="1"/>
    <xf numFmtId="166" fontId="0" fillId="5" borderId="0" xfId="0" applyNumberFormat="1" applyFill="1" applyBorder="1"/>
    <xf numFmtId="0" fontId="0" fillId="5" borderId="6" xfId="0" applyNumberFormat="1" applyFill="1" applyBorder="1"/>
    <xf numFmtId="0" fontId="0" fillId="5" borderId="12" xfId="0" applyNumberFormat="1" applyFill="1" applyBorder="1"/>
    <xf numFmtId="0" fontId="0" fillId="5" borderId="8" xfId="0" applyNumberFormat="1" applyFill="1" applyBorder="1"/>
    <xf numFmtId="0" fontId="0" fillId="5" borderId="0" xfId="0" applyNumberFormat="1" applyFill="1" applyBorder="1"/>
    <xf numFmtId="166" fontId="0" fillId="0" borderId="9" xfId="0" applyNumberFormat="1" applyBorder="1"/>
    <xf numFmtId="0" fontId="0" fillId="5" borderId="9" xfId="0" applyNumberFormat="1" applyFill="1" applyBorder="1"/>
    <xf numFmtId="166" fontId="0" fillId="5" borderId="11" xfId="0" applyNumberFormat="1" applyFill="1" applyBorder="1"/>
    <xf numFmtId="0" fontId="0" fillId="5" borderId="11" xfId="0" applyNumberFormat="1" applyFill="1" applyBorder="1"/>
    <xf numFmtId="166" fontId="0" fillId="5" borderId="9" xfId="0" applyNumberFormat="1" applyFill="1" applyBorder="1"/>
    <xf numFmtId="0" fontId="0" fillId="0" borderId="12" xfId="0" applyBorder="1"/>
    <xf numFmtId="0" fontId="3" fillId="0" borderId="0" xfId="6"/>
    <xf numFmtId="0" fontId="15" fillId="0" borderId="0" xfId="7"/>
    <xf numFmtId="3" fontId="9" fillId="6" borderId="11" xfId="3" applyNumberFormat="1" applyFont="1" applyFill="1" applyBorder="1" applyAlignment="1">
      <alignment horizontal="center" vertical="top" wrapText="1"/>
    </xf>
    <xf numFmtId="0" fontId="11" fillId="0" borderId="0" xfId="1" applyFont="1" applyFill="1"/>
    <xf numFmtId="0" fontId="15" fillId="5" borderId="8" xfId="7" applyFill="1" applyBorder="1"/>
    <xf numFmtId="0" fontId="15" fillId="5" borderId="7" xfId="7" applyFill="1" applyBorder="1"/>
    <xf numFmtId="166" fontId="15" fillId="5" borderId="8" xfId="7" applyNumberFormat="1" applyFill="1" applyBorder="1"/>
    <xf numFmtId="166" fontId="15" fillId="5" borderId="7" xfId="7" applyNumberFormat="1" applyFill="1" applyBorder="1"/>
    <xf numFmtId="0" fontId="15" fillId="5" borderId="11" xfId="7" applyFill="1" applyBorder="1"/>
    <xf numFmtId="0" fontId="15" fillId="5" borderId="13" xfId="7" applyFill="1" applyBorder="1"/>
    <xf numFmtId="0" fontId="15" fillId="5" borderId="12" xfId="7" applyFill="1" applyBorder="1"/>
    <xf numFmtId="0" fontId="15" fillId="5" borderId="10" xfId="7" applyFill="1" applyBorder="1"/>
    <xf numFmtId="166" fontId="15" fillId="5" borderId="12" xfId="7" applyNumberFormat="1" applyFill="1" applyBorder="1"/>
    <xf numFmtId="166" fontId="15" fillId="5" borderId="10" xfId="7" applyNumberFormat="1" applyFill="1" applyBorder="1"/>
    <xf numFmtId="0" fontId="15" fillId="5" borderId="0" xfId="7" applyFill="1" applyBorder="1"/>
    <xf numFmtId="0" fontId="15" fillId="5" borderId="14" xfId="7" applyFill="1" applyBorder="1"/>
    <xf numFmtId="0" fontId="15" fillId="5" borderId="6" xfId="7" applyFill="1" applyBorder="1"/>
    <xf numFmtId="0" fontId="15" fillId="5" borderId="5" xfId="7" applyFill="1" applyBorder="1"/>
    <xf numFmtId="166" fontId="15" fillId="5" borderId="6" xfId="7" applyNumberFormat="1" applyFill="1" applyBorder="1"/>
    <xf numFmtId="166" fontId="15" fillId="5" borderId="5" xfId="7" applyNumberFormat="1" applyFill="1" applyBorder="1"/>
    <xf numFmtId="0" fontId="15" fillId="5" borderId="9" xfId="7" applyFill="1" applyBorder="1"/>
    <xf numFmtId="0" fontId="15" fillId="5" borderId="4" xfId="7" applyFill="1" applyBorder="1"/>
    <xf numFmtId="1" fontId="15" fillId="5" borderId="11" xfId="7" applyNumberFormat="1" applyFill="1" applyBorder="1"/>
    <xf numFmtId="1" fontId="15" fillId="5" borderId="0" xfId="7" applyNumberFormat="1" applyFill="1" applyBorder="1"/>
    <xf numFmtId="166" fontId="15" fillId="0" borderId="6" xfId="7" applyNumberFormat="1" applyBorder="1"/>
    <xf numFmtId="166" fontId="15" fillId="0" borderId="5" xfId="7" applyNumberFormat="1" applyBorder="1"/>
    <xf numFmtId="1" fontId="15" fillId="5" borderId="9" xfId="7" applyNumberFormat="1" applyFill="1" applyBorder="1"/>
    <xf numFmtId="0" fontId="8" fillId="5" borderId="6" xfId="7" applyFont="1" applyFill="1" applyBorder="1" applyAlignment="1">
      <alignment wrapText="1"/>
    </xf>
    <xf numFmtId="0" fontId="8" fillId="5" borderId="5" xfId="7" applyFont="1" applyFill="1" applyBorder="1" applyAlignment="1">
      <alignment wrapText="1"/>
    </xf>
    <xf numFmtId="0" fontId="8" fillId="5" borderId="9" xfId="7" applyFont="1" applyFill="1" applyBorder="1" applyAlignment="1">
      <alignment wrapText="1"/>
    </xf>
    <xf numFmtId="0" fontId="8" fillId="5" borderId="4" xfId="7" applyFont="1" applyFill="1" applyBorder="1" applyAlignment="1">
      <alignment wrapText="1"/>
    </xf>
    <xf numFmtId="0" fontId="8" fillId="7" borderId="5" xfId="7" applyFont="1" applyFill="1" applyBorder="1"/>
    <xf numFmtId="0" fontId="15" fillId="6" borderId="0" xfId="7" applyFill="1"/>
    <xf numFmtId="0" fontId="8" fillId="5" borderId="4" xfId="7" applyFont="1" applyFill="1" applyBorder="1" applyAlignment="1"/>
    <xf numFmtId="1" fontId="16" fillId="0" borderId="4" xfId="2" applyNumberFormat="1" applyFont="1" applyFill="1" applyBorder="1" applyAlignment="1">
      <alignment horizontal="center" vertical="center"/>
    </xf>
    <xf numFmtId="1" fontId="16" fillId="0" borderId="14" xfId="2" applyNumberFormat="1" applyFont="1" applyFill="1" applyBorder="1" applyAlignment="1">
      <alignment horizontal="center" vertical="center"/>
    </xf>
    <xf numFmtId="0" fontId="12" fillId="6" borderId="14" xfId="1" applyFont="1" applyFill="1" applyBorder="1"/>
    <xf numFmtId="0" fontId="12" fillId="6" borderId="13" xfId="1" applyFont="1" applyFill="1" applyBorder="1"/>
    <xf numFmtId="0" fontId="2" fillId="0" borderId="0" xfId="8"/>
    <xf numFmtId="0" fontId="2" fillId="0" borderId="0" xfId="8" applyAlignment="1">
      <alignment wrapText="1"/>
    </xf>
    <xf numFmtId="0" fontId="9" fillId="6" borderId="7" xfId="3" applyNumberFormat="1" applyFont="1" applyFill="1" applyBorder="1" applyAlignment="1">
      <alignment horizontal="center" vertical="top" wrapText="1"/>
    </xf>
    <xf numFmtId="3" fontId="9" fillId="6" borderId="8" xfId="3" applyNumberFormat="1" applyFont="1" applyFill="1" applyBorder="1" applyAlignment="1">
      <alignment horizontal="center" vertical="top" wrapText="1"/>
    </xf>
    <xf numFmtId="3" fontId="9" fillId="6" borderId="7" xfId="3" applyNumberFormat="1" applyFont="1" applyFill="1" applyBorder="1" applyAlignment="1">
      <alignment horizontal="center" vertical="top" wrapText="1"/>
    </xf>
    <xf numFmtId="0" fontId="9" fillId="6" borderId="11" xfId="3" applyNumberFormat="1" applyFont="1" applyFill="1" applyBorder="1" applyAlignment="1">
      <alignment horizontal="center" vertical="top" wrapText="1"/>
    </xf>
    <xf numFmtId="0" fontId="9" fillId="0" borderId="10" xfId="4" applyNumberFormat="1" applyFont="1" applyFill="1" applyBorder="1" applyAlignment="1">
      <alignment horizontal="center" vertical="center" wrapText="1"/>
    </xf>
    <xf numFmtId="0" fontId="12" fillId="6" borderId="10" xfId="1" applyFont="1" applyFill="1" applyBorder="1"/>
    <xf numFmtId="0" fontId="9" fillId="0" borderId="10" xfId="1" applyFont="1" applyFill="1" applyBorder="1" applyAlignment="1">
      <alignment horizontal="center" vertical="center"/>
    </xf>
    <xf numFmtId="0" fontId="9" fillId="0" borderId="0" xfId="1" applyFont="1"/>
    <xf numFmtId="0" fontId="26" fillId="0" borderId="0" xfId="0" applyFont="1" applyAlignment="1">
      <alignment vertical="center"/>
    </xf>
    <xf numFmtId="0" fontId="12" fillId="6" borderId="7" xfId="1" applyFont="1" applyFill="1" applyBorder="1"/>
    <xf numFmtId="0" fontId="9" fillId="6" borderId="11" xfId="1" applyFont="1" applyFill="1" applyBorder="1" applyAlignment="1">
      <alignment horizontal="center" vertical="top" wrapText="1"/>
    </xf>
    <xf numFmtId="0" fontId="9" fillId="0" borderId="0" xfId="1" applyFont="1" applyAlignment="1"/>
    <xf numFmtId="0" fontId="12" fillId="0" borderId="23" xfId="8" applyNumberFormat="1" applyFont="1" applyBorder="1" applyAlignment="1">
      <alignment wrapText="1"/>
    </xf>
    <xf numFmtId="3" fontId="14" fillId="0" borderId="4" xfId="3" applyNumberFormat="1" applyFont="1" applyBorder="1" applyAlignment="1">
      <alignment horizontal="center" wrapText="1"/>
    </xf>
    <xf numFmtId="3" fontId="9" fillId="6" borderId="13" xfId="3" applyNumberFormat="1" applyFont="1" applyFill="1" applyBorder="1" applyAlignment="1">
      <alignment horizontal="center" vertical="top" wrapText="1"/>
    </xf>
    <xf numFmtId="166" fontId="12" fillId="6" borderId="14" xfId="1" applyNumberFormat="1" applyFont="1" applyFill="1" applyBorder="1"/>
    <xf numFmtId="166" fontId="12" fillId="6" borderId="13" xfId="2" applyNumberFormat="1" applyFont="1" applyFill="1" applyBorder="1" applyAlignment="1">
      <alignment horizontal="right"/>
    </xf>
    <xf numFmtId="3" fontId="1" fillId="6" borderId="11" xfId="3" applyNumberFormat="1" applyFont="1" applyFill="1" applyBorder="1" applyAlignment="1">
      <alignment horizontal="center" vertical="top" wrapText="1"/>
    </xf>
    <xf numFmtId="166" fontId="0" fillId="5" borderId="24" xfId="0" applyNumberFormat="1" applyFill="1" applyBorder="1"/>
    <xf numFmtId="3" fontId="13" fillId="0" borderId="5" xfId="3" applyNumberFormat="1" applyFont="1" applyBorder="1" applyAlignment="1">
      <alignment horizontal="center" wrapText="1"/>
    </xf>
    <xf numFmtId="0" fontId="22" fillId="9" borderId="15" xfId="6" applyFont="1" applyFill="1" applyBorder="1" applyAlignment="1">
      <alignment horizontal="center" wrapText="1"/>
    </xf>
    <xf numFmtId="0" fontId="23" fillId="9" borderId="16" xfId="6" applyFont="1" applyFill="1" applyBorder="1" applyAlignment="1">
      <alignment horizontal="center" wrapText="1"/>
    </xf>
    <xf numFmtId="0" fontId="23" fillId="9" borderId="17" xfId="6" applyFont="1" applyFill="1" applyBorder="1" applyAlignment="1">
      <alignment horizontal="center" wrapText="1"/>
    </xf>
    <xf numFmtId="0" fontId="23" fillId="9" borderId="18" xfId="6" applyFont="1" applyFill="1" applyBorder="1" applyAlignment="1">
      <alignment horizontal="center" wrapText="1"/>
    </xf>
    <xf numFmtId="0" fontId="23" fillId="9" borderId="0" xfId="6" applyFont="1" applyFill="1" applyBorder="1" applyAlignment="1">
      <alignment horizontal="center" wrapText="1"/>
    </xf>
    <xf numFmtId="0" fontId="23" fillId="9" borderId="19" xfId="6" applyFont="1" applyFill="1" applyBorder="1" applyAlignment="1">
      <alignment horizontal="center" wrapText="1"/>
    </xf>
    <xf numFmtId="0" fontId="23" fillId="9" borderId="20" xfId="6" applyFont="1" applyFill="1" applyBorder="1" applyAlignment="1">
      <alignment horizontal="center" wrapText="1"/>
    </xf>
    <xf numFmtId="0" fontId="23" fillId="9" borderId="21" xfId="6" applyFont="1" applyFill="1" applyBorder="1" applyAlignment="1">
      <alignment horizontal="center" wrapText="1"/>
    </xf>
    <xf numFmtId="0" fontId="23" fillId="9" borderId="22" xfId="6" applyFont="1" applyFill="1" applyBorder="1" applyAlignment="1">
      <alignment horizontal="center" wrapText="1"/>
    </xf>
    <xf numFmtId="0" fontId="24" fillId="5" borderId="15" xfId="6" applyFont="1" applyFill="1" applyBorder="1" applyAlignment="1">
      <alignment horizontal="left" vertical="top" wrapText="1"/>
    </xf>
    <xf numFmtId="0" fontId="24" fillId="5" borderId="16" xfId="6" applyFont="1" applyFill="1" applyBorder="1" applyAlignment="1">
      <alignment horizontal="left" vertical="top" wrapText="1"/>
    </xf>
    <xf numFmtId="0" fontId="24" fillId="5" borderId="17" xfId="6" applyFont="1" applyFill="1" applyBorder="1" applyAlignment="1">
      <alignment horizontal="left" vertical="top" wrapText="1"/>
    </xf>
    <xf numFmtId="0" fontId="24" fillId="5" borderId="18" xfId="6" applyFont="1" applyFill="1" applyBorder="1" applyAlignment="1">
      <alignment horizontal="left" vertical="top" wrapText="1"/>
    </xf>
    <xf numFmtId="0" fontId="24" fillId="5" borderId="0" xfId="6" applyFont="1" applyFill="1" applyBorder="1" applyAlignment="1">
      <alignment horizontal="left" vertical="top" wrapText="1"/>
    </xf>
    <xf numFmtId="0" fontId="24" fillId="5" borderId="19" xfId="6" applyFont="1" applyFill="1" applyBorder="1" applyAlignment="1">
      <alignment horizontal="left" vertical="top" wrapText="1"/>
    </xf>
    <xf numFmtId="0" fontId="24" fillId="5" borderId="20" xfId="6" applyFont="1" applyFill="1" applyBorder="1" applyAlignment="1">
      <alignment horizontal="left" vertical="top" wrapText="1"/>
    </xf>
    <xf numFmtId="0" fontId="24" fillId="5" borderId="21" xfId="6" applyFont="1" applyFill="1" applyBorder="1" applyAlignment="1">
      <alignment horizontal="left" vertical="top" wrapText="1"/>
    </xf>
    <xf numFmtId="0" fontId="24" fillId="5" borderId="22" xfId="6" applyFont="1" applyFill="1" applyBorder="1" applyAlignment="1">
      <alignment horizontal="left" vertical="top" wrapText="1"/>
    </xf>
    <xf numFmtId="3" fontId="13" fillId="0" borderId="5" xfId="3" applyNumberFormat="1" applyFont="1" applyBorder="1" applyAlignment="1">
      <alignment horizontal="center" wrapText="1"/>
    </xf>
    <xf numFmtId="3" fontId="13" fillId="0" borderId="9" xfId="3" applyNumberFormat="1" applyFont="1" applyBorder="1" applyAlignment="1">
      <alignment horizontal="center" wrapText="1"/>
    </xf>
    <xf numFmtId="3" fontId="13" fillId="0" borderId="6" xfId="3" applyNumberFormat="1" applyFont="1" applyBorder="1" applyAlignment="1">
      <alignment horizontal="center" wrapText="1"/>
    </xf>
    <xf numFmtId="3" fontId="14" fillId="0" borderId="5" xfId="3" applyNumberFormat="1" applyFont="1" applyBorder="1" applyAlignment="1">
      <alignment horizontal="center" wrapText="1"/>
    </xf>
    <xf numFmtId="3" fontId="14" fillId="0" borderId="9" xfId="3" applyNumberFormat="1" applyFont="1" applyBorder="1" applyAlignment="1">
      <alignment horizontal="center" wrapText="1"/>
    </xf>
    <xf numFmtId="0" fontId="14" fillId="0" borderId="5" xfId="3" applyNumberFormat="1" applyFont="1" applyBorder="1" applyAlignment="1">
      <alignment horizontal="center" wrapText="1"/>
    </xf>
    <xf numFmtId="0" fontId="14" fillId="0" borderId="6" xfId="3" applyNumberFormat="1" applyFont="1" applyBorder="1" applyAlignment="1">
      <alignment horizontal="center" wrapText="1"/>
    </xf>
    <xf numFmtId="0" fontId="14" fillId="0" borderId="9" xfId="3" applyNumberFormat="1" applyFont="1" applyBorder="1" applyAlignment="1">
      <alignment horizontal="center" wrapText="1"/>
    </xf>
    <xf numFmtId="0" fontId="16" fillId="0" borderId="6"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7" fillId="4" borderId="0" xfId="0" applyNumberFormat="1" applyFont="1" applyFill="1" applyAlignment="1">
      <alignment horizontal="left" wrapText="1"/>
    </xf>
    <xf numFmtId="0" fontId="9" fillId="0" borderId="0" xfId="1" applyFont="1" applyFill="1"/>
    <xf numFmtId="3" fontId="1" fillId="6" borderId="7" xfId="3" applyNumberFormat="1" applyFont="1" applyFill="1" applyBorder="1" applyAlignment="1">
      <alignment horizontal="center" vertical="top" wrapText="1"/>
    </xf>
    <xf numFmtId="0" fontId="9" fillId="0" borderId="0" xfId="1" applyFont="1" applyFill="1" applyAlignment="1">
      <alignment vertical="top"/>
    </xf>
    <xf numFmtId="0" fontId="9" fillId="6" borderId="0" xfId="1" applyFont="1" applyFill="1" applyAlignment="1">
      <alignment vertical="top"/>
    </xf>
    <xf numFmtId="1" fontId="1" fillId="0" borderId="0" xfId="2" applyNumberFormat="1" applyFont="1" applyBorder="1" applyAlignment="1">
      <alignment horizontal="center" vertical="center"/>
    </xf>
    <xf numFmtId="1" fontId="1" fillId="0" borderId="9" xfId="1" applyNumberFormat="1" applyFont="1" applyFill="1" applyBorder="1" applyAlignment="1">
      <alignment horizontal="center" vertical="center" wrapText="1"/>
    </xf>
    <xf numFmtId="1" fontId="1" fillId="0" borderId="9" xfId="1" applyNumberFormat="1" applyFont="1" applyFill="1" applyBorder="1" applyAlignment="1">
      <alignment horizontal="center" vertical="center" wrapText="1"/>
    </xf>
    <xf numFmtId="168" fontId="9" fillId="0" borderId="0" xfId="1" applyNumberFormat="1" applyFont="1" applyFill="1" applyBorder="1" applyAlignment="1">
      <alignment vertical="center"/>
    </xf>
    <xf numFmtId="166" fontId="9" fillId="0" borderId="14" xfId="1" applyNumberFormat="1" applyFont="1" applyFill="1" applyBorder="1" applyAlignment="1">
      <alignment vertical="center"/>
    </xf>
    <xf numFmtId="1" fontId="1" fillId="0" borderId="0" xfId="1" applyNumberFormat="1" applyFont="1" applyFill="1" applyBorder="1" applyAlignment="1">
      <alignment horizontal="center" vertical="center" wrapText="1"/>
    </xf>
    <xf numFmtId="1" fontId="1" fillId="0" borderId="0" xfId="1" applyNumberFormat="1" applyFont="1" applyFill="1" applyBorder="1" applyAlignment="1">
      <alignment horizontal="center" vertical="center" wrapText="1"/>
    </xf>
    <xf numFmtId="0" fontId="9" fillId="0" borderId="12" xfId="1" applyFont="1" applyFill="1" applyBorder="1"/>
    <xf numFmtId="0" fontId="9" fillId="6" borderId="0" xfId="1" applyFont="1" applyFill="1"/>
    <xf numFmtId="0" fontId="9" fillId="8" borderId="0" xfId="1" applyFont="1" applyFill="1"/>
    <xf numFmtId="167" fontId="9" fillId="0" borderId="0" xfId="1" applyNumberFormat="1" applyFont="1"/>
    <xf numFmtId="11" fontId="9" fillId="0" borderId="0" xfId="1" applyNumberFormat="1" applyFont="1"/>
    <xf numFmtId="3" fontId="9" fillId="0" borderId="0" xfId="1" applyNumberFormat="1" applyFont="1"/>
  </cellXfs>
  <cellStyles count="9">
    <cellStyle name="Comma 2" xfId="2" xr:uid="{00000000-0005-0000-0000-000000000000}"/>
    <cellStyle name="Currency 2" xfId="4" xr:uid="{00000000-0005-0000-0000-000001000000}"/>
    <cellStyle name="Normal" xfId="0" builtinId="0"/>
    <cellStyle name="Normal 2" xfId="1" xr:uid="{00000000-0005-0000-0000-000003000000}"/>
    <cellStyle name="Normal 3" xfId="7" xr:uid="{00000000-0005-0000-0000-000004000000}"/>
    <cellStyle name="Normal 3 2" xfId="6" xr:uid="{00000000-0005-0000-0000-000005000000}"/>
    <cellStyle name="Normal 4" xfId="8" xr:uid="{00000000-0005-0000-0000-000006000000}"/>
    <cellStyle name="Percent 2" xfId="3" xr:uid="{00000000-0005-0000-0000-000007000000}"/>
    <cellStyle name="Percent 3" xfId="5" xr:uid="{00000000-0005-0000-0000-000008000000}"/>
  </cellStyles>
  <dxfs count="35">
    <dxf>
      <border outline="0">
        <bottom style="thin">
          <color theme="1"/>
        </bottom>
      </border>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9"/>
        <color rgb="FF000000"/>
        <name val="Arial"/>
        <scheme val="none"/>
      </font>
      <numFmt numFmtId="0" formatCode="General"/>
      <fill>
        <patternFill patternType="solid">
          <fgColor rgb="FFFFFFFF"/>
          <bgColor rgb="FFF0F0F4"/>
        </patternFill>
      </fill>
      <alignment horizontal="left" vertical="bottom" textRotation="0" wrapText="1" indent="0" justifyLastLine="0" shrinkToFit="0" readingOrder="0"/>
    </dxf>
    <dxf>
      <font>
        <b val="0"/>
        <i val="0"/>
        <strike val="0"/>
        <condense val="0"/>
        <extend val="0"/>
        <outline val="0"/>
        <shadow val="0"/>
        <u val="none"/>
        <vertAlign val="baseline"/>
        <sz val="9"/>
        <color rgb="FF000000"/>
        <name val="Arial"/>
        <scheme val="none"/>
      </font>
      <numFmt numFmtId="0" formatCode="General"/>
      <fill>
        <patternFill patternType="solid">
          <fgColor rgb="FFFFFFFF"/>
          <bgColor rgb="FFF0F0F4"/>
        </patternFill>
      </fill>
      <alignment horizontal="left" vertical="bottom" textRotation="0" wrapText="1" indent="0" justifyLastLine="0" shrinkToFit="0" readingOrder="0"/>
    </dxf>
    <dxf>
      <font>
        <b val="0"/>
        <i val="0"/>
        <strike val="0"/>
        <condense val="0"/>
        <extend val="0"/>
        <outline val="0"/>
        <shadow val="0"/>
        <u val="none"/>
        <vertAlign val="baseline"/>
        <sz val="9"/>
        <color rgb="FF000000"/>
        <name val="Arial"/>
        <scheme val="none"/>
      </font>
      <numFmt numFmtId="0" formatCode="General"/>
      <fill>
        <patternFill patternType="solid">
          <fgColor rgb="FFFFFFFF"/>
          <bgColor rgb="FFF0F0F4"/>
        </patternFill>
      </fill>
      <alignment horizontal="left" vertical="bottom" textRotation="0" wrapText="1" indent="0" justifyLastLine="0" shrinkToFit="0" readingOrder="0"/>
    </dxf>
    <dxf>
      <font>
        <b val="0"/>
        <i val="0"/>
        <strike val="0"/>
        <condense val="0"/>
        <extend val="0"/>
        <outline val="0"/>
        <shadow val="0"/>
        <u val="none"/>
        <vertAlign val="baseline"/>
        <sz val="9"/>
        <color rgb="FF000000"/>
        <name val="Arial"/>
        <scheme val="none"/>
      </font>
      <numFmt numFmtId="0" formatCode="General"/>
      <fill>
        <patternFill patternType="solid">
          <fgColor rgb="FFFFFFFF"/>
          <bgColor rgb="FFF0F0F4"/>
        </patternFill>
      </fill>
      <alignment horizontal="left" vertical="bottom" textRotation="0" wrapText="1" indent="0" justifyLastLine="0" shrinkToFit="0" readingOrder="0"/>
    </dxf>
    <dxf>
      <font>
        <b val="0"/>
        <i val="0"/>
        <strike val="0"/>
        <condense val="0"/>
        <extend val="0"/>
        <outline val="0"/>
        <shadow val="0"/>
        <u val="none"/>
        <vertAlign val="baseline"/>
        <sz val="9"/>
        <color rgb="FF000000"/>
        <name val="Arial"/>
        <scheme val="none"/>
      </font>
      <numFmt numFmtId="0" formatCode="General"/>
      <fill>
        <patternFill patternType="solid">
          <fgColor rgb="FFFFFFFF"/>
          <bgColor rgb="FFF0F0F4"/>
        </patternFill>
      </fill>
      <alignment horizontal="left" vertical="bottom" textRotation="0" wrapText="1" indent="0" justifyLastLine="0" shrinkToFit="0" readingOrder="0"/>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19" formatCode="m/d/yyyy"/>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19" formatCode="m/d/yyyy"/>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0" formatCode="General"/>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font>
        <b val="0"/>
        <i val="0"/>
        <strike val="0"/>
        <condense val="0"/>
        <extend val="0"/>
        <outline val="0"/>
        <shadow val="0"/>
        <u val="none"/>
        <vertAlign val="baseline"/>
        <sz val="9"/>
        <color rgb="FF000000"/>
        <name val="Arial"/>
        <scheme val="none"/>
      </font>
      <numFmt numFmtId="164" formatCode="0;\(0\)"/>
      <fill>
        <patternFill patternType="solid">
          <fgColor rgb="FFFFFFFF"/>
          <bgColor rgb="FFF0F0F4"/>
        </patternFill>
      </fill>
      <alignment horizontal="right" vertical="bottom" textRotation="0" wrapText="1" indent="0" justifyLastLine="0" shrinkToFit="0" readingOrder="0"/>
      <border diagonalUp="0" diagonalDown="0" outline="0">
        <left style="thin">
          <color rgb="FFCAC9D9"/>
        </left>
        <right style="thin">
          <color rgb="FFCAC9D9"/>
        </right>
        <top style="thin">
          <color rgb="FFCAC9D9"/>
        </top>
        <bottom style="thin">
          <color rgb="FFCAC9D9"/>
        </bottom>
      </border>
    </dxf>
    <dxf>
      <border outline="0">
        <top style="thin">
          <color rgb="FFCAC9D9"/>
        </top>
      </border>
    </dxf>
    <dxf>
      <border outline="0">
        <bottom style="thin">
          <color rgb="FFCACAD9"/>
        </bottom>
      </border>
    </dxf>
    <dxf>
      <border outline="0">
        <top style="thin">
          <color rgb="FFCACAD9"/>
        </top>
        <bottom style="thin">
          <color rgb="FFCAC9D9"/>
        </bottom>
      </border>
    </dxf>
    <dxf>
      <font>
        <b val="0"/>
        <i val="0"/>
        <strike val="0"/>
        <condense val="0"/>
        <extend val="0"/>
        <outline val="0"/>
        <shadow val="0"/>
        <u val="none"/>
        <vertAlign val="baseline"/>
        <sz val="9"/>
        <color rgb="FF000000"/>
        <name val="Arial"/>
        <scheme val="none"/>
      </font>
      <numFmt numFmtId="30" formatCode="@"/>
      <fill>
        <patternFill patternType="solid">
          <fgColor rgb="FFFFFFFF"/>
          <bgColor rgb="FFF0F0F4"/>
        </patternFill>
      </fill>
      <alignment horizontal="left" vertical="bottom" textRotation="0" wrapText="1" indent="0" justifyLastLine="0" shrinkToFit="0" readingOrder="0"/>
    </dxf>
    <dxf>
      <font>
        <b/>
        <i val="0"/>
        <strike val="0"/>
        <condense val="0"/>
        <extend val="0"/>
        <outline val="0"/>
        <shadow val="0"/>
        <u val="none"/>
        <vertAlign val="baseline"/>
        <sz val="9"/>
        <color rgb="FFFFFFFF"/>
        <name val="Arial"/>
        <scheme val="none"/>
      </font>
      <numFmt numFmtId="30" formatCode="@"/>
      <fill>
        <patternFill patternType="solid">
          <fgColor rgb="FFFFFFFF"/>
          <bgColor rgb="FF5175B9"/>
        </patternFill>
      </fill>
      <alignment horizontal="center" vertical="bottom" textRotation="0" wrapText="1" indent="0" justifyLastLine="0" shrinkToFit="0" readingOrder="0"/>
      <border diagonalUp="0" diagonalDown="0" outline="0">
        <left style="thin">
          <color rgb="FFCACAD9"/>
        </left>
        <right style="thin">
          <color rgb="FFCACAD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Mono MFD </a:t>
            </a:r>
            <a:r>
              <a:rPr lang="en-US" sz="1400" b="0" i="0" u="none" strike="noStrike" baseline="0">
                <a:effectLst/>
              </a:rPr>
              <a:t>and Digital Duplicator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81714785651792"/>
          <c:y val="0.17171296296296296"/>
          <c:w val="0.81351618547681537"/>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('Requirements (2)'!$D$9,'Requirements (2)'!$E$9,'Requirements (2)'!$D$10,'Requirements (2)'!$E$10,'Requirements (2)'!$D$11,'Requirements (2)'!$E$11,'Requirements (2)'!$D$12,'Requirements (2)'!$E$12,'Requirements (2)'!$D$13,'Requirements (2)'!$E$13,'Requirements (2)'!$D$14,'Requirements (2)'!$E$14)</c:f>
              <c:numCache>
                <c:formatCode>General</c:formatCode>
                <c:ptCount val="12"/>
                <c:pt idx="0" formatCode="0">
                  <c:v>0</c:v>
                </c:pt>
                <c:pt idx="1">
                  <c:v>20</c:v>
                </c:pt>
                <c:pt idx="2" formatCode="0">
                  <c:v>21</c:v>
                </c:pt>
                <c:pt idx="3">
                  <c:v>40</c:v>
                </c:pt>
                <c:pt idx="4" formatCode="0">
                  <c:v>41</c:v>
                </c:pt>
                <c:pt idx="5">
                  <c:v>60</c:v>
                </c:pt>
                <c:pt idx="6" formatCode="0">
                  <c:v>61</c:v>
                </c:pt>
                <c:pt idx="7">
                  <c:v>80</c:v>
                </c:pt>
                <c:pt idx="8" formatCode="0">
                  <c:v>81</c:v>
                </c:pt>
                <c:pt idx="9">
                  <c:v>130</c:v>
                </c:pt>
                <c:pt idx="10" formatCode="0">
                  <c:v>131</c:v>
                </c:pt>
                <c:pt idx="11">
                  <c:v>1000</c:v>
                </c:pt>
              </c:numCache>
            </c:numRef>
          </c:xVal>
          <c:yVal>
            <c:numRef>
              <c:f>('Requirements (2)'!$F$9,'Requirements (2)'!$G$9,'Requirements (2)'!$F$10,'Requirements (2)'!$G$10,'Requirements (2)'!$F$11,'Requirements (2)'!$G$11,'Requirements (2)'!$F$12,'Requirements (2)'!$G$12,'Requirements (2)'!$F$13,'Requirements (2)'!$G$13,'Requirements (2)'!$F$14,'Requirements (2)'!$G$14)</c:f>
              <c:numCache>
                <c:formatCode>0.0</c:formatCode>
                <c:ptCount val="12"/>
                <c:pt idx="0">
                  <c:v>16.643195833333333</c:v>
                </c:pt>
                <c:pt idx="1">
                  <c:v>16.643195833333333</c:v>
                </c:pt>
                <c:pt idx="2">
                  <c:v>16.600000000000001</c:v>
                </c:pt>
                <c:pt idx="3">
                  <c:v>28.285399999999996</c:v>
                </c:pt>
                <c:pt idx="4">
                  <c:v>28.599999999999998</c:v>
                </c:pt>
                <c:pt idx="5">
                  <c:v>44.922800000000009</c:v>
                </c:pt>
                <c:pt idx="6">
                  <c:v>46.599999999999994</c:v>
                </c:pt>
                <c:pt idx="7">
                  <c:v>76.393199999999993</c:v>
                </c:pt>
                <c:pt idx="8">
                  <c:v>78.599999999999994</c:v>
                </c:pt>
                <c:pt idx="9">
                  <c:v>266.15420000000006</c:v>
                </c:pt>
                <c:pt idx="10">
                  <c:v>268.59999999999997</c:v>
                </c:pt>
                <c:pt idx="11">
                  <c:v>3570.8</c:v>
                </c:pt>
              </c:numCache>
            </c:numRef>
          </c:yVal>
          <c:smooth val="0"/>
          <c:extLst>
            <c:ext xmlns:c16="http://schemas.microsoft.com/office/drawing/2014/chart" uri="{C3380CC4-5D6E-409C-BE32-E72D297353CC}">
              <c16:uniqueId val="{00000000-7945-446B-B715-2A2FB085A897}"/>
            </c:ext>
          </c:extLst>
        </c:ser>
        <c:ser>
          <c:idx val="1"/>
          <c:order val="1"/>
          <c:tx>
            <c:strRef>
              <c:f>'2. TEC Mono MFD'!$O$3:$O$4</c:f>
              <c:strCache>
                <c:ptCount val="2"/>
                <c:pt idx="0">
                  <c:v>Monochrome</c:v>
                </c:pt>
                <c:pt idx="1">
                  <c:v>MFD</c:v>
                </c:pt>
              </c:strCache>
            </c:strRef>
          </c:tx>
          <c:spPr>
            <a:ln w="25400" cap="rnd">
              <a:noFill/>
              <a:round/>
            </a:ln>
            <a:effectLst/>
          </c:spPr>
          <c:marker>
            <c:symbol val="circle"/>
            <c:size val="5"/>
            <c:spPr>
              <a:solidFill>
                <a:schemeClr val="accent2"/>
              </a:solidFill>
              <a:ln w="9525">
                <a:solidFill>
                  <a:schemeClr val="accent2"/>
                </a:solidFill>
              </a:ln>
              <a:effectLst/>
            </c:spPr>
          </c:marker>
          <c:xVal>
            <c:numRef>
              <c:f>'2. TEC Mono MFD'!$N$9:$N$400</c:f>
              <c:numCache>
                <c:formatCode>General</c:formatCode>
                <c:ptCount val="392"/>
                <c:pt idx="0">
                  <c:v>19</c:v>
                </c:pt>
                <c:pt idx="1">
                  <c:v>20</c:v>
                </c:pt>
                <c:pt idx="2">
                  <c:v>20</c:v>
                </c:pt>
                <c:pt idx="3">
                  <c:v>20</c:v>
                </c:pt>
                <c:pt idx="4">
                  <c:v>20</c:v>
                </c:pt>
                <c:pt idx="5">
                  <c:v>21</c:v>
                </c:pt>
                <c:pt idx="6">
                  <c:v>21</c:v>
                </c:pt>
                <c:pt idx="7">
                  <c:v>22</c:v>
                </c:pt>
                <c:pt idx="8">
                  <c:v>22</c:v>
                </c:pt>
                <c:pt idx="9">
                  <c:v>22</c:v>
                </c:pt>
                <c:pt idx="10">
                  <c:v>22</c:v>
                </c:pt>
                <c:pt idx="11">
                  <c:v>22</c:v>
                </c:pt>
                <c:pt idx="12">
                  <c:v>23</c:v>
                </c:pt>
                <c:pt idx="13">
                  <c:v>23</c:v>
                </c:pt>
                <c:pt idx="14">
                  <c:v>24</c:v>
                </c:pt>
                <c:pt idx="15">
                  <c:v>24</c:v>
                </c:pt>
                <c:pt idx="16">
                  <c:v>24</c:v>
                </c:pt>
                <c:pt idx="17">
                  <c:v>25</c:v>
                </c:pt>
                <c:pt idx="18">
                  <c:v>25</c:v>
                </c:pt>
                <c:pt idx="19">
                  <c:v>25</c:v>
                </c:pt>
                <c:pt idx="20">
                  <c:v>25</c:v>
                </c:pt>
                <c:pt idx="21">
                  <c:v>25</c:v>
                </c:pt>
                <c:pt idx="22">
                  <c:v>25</c:v>
                </c:pt>
                <c:pt idx="23">
                  <c:v>25</c:v>
                </c:pt>
                <c:pt idx="24">
                  <c:v>25</c:v>
                </c:pt>
                <c:pt idx="25">
                  <c:v>25</c:v>
                </c:pt>
                <c:pt idx="26">
                  <c:v>26</c:v>
                </c:pt>
                <c:pt idx="27">
                  <c:v>26</c:v>
                </c:pt>
                <c:pt idx="28">
                  <c:v>26</c:v>
                </c:pt>
                <c:pt idx="29">
                  <c:v>27</c:v>
                </c:pt>
                <c:pt idx="30">
                  <c:v>28</c:v>
                </c:pt>
                <c:pt idx="31">
                  <c:v>28</c:v>
                </c:pt>
                <c:pt idx="32">
                  <c:v>28</c:v>
                </c:pt>
                <c:pt idx="33">
                  <c:v>28</c:v>
                </c:pt>
                <c:pt idx="34">
                  <c:v>28</c:v>
                </c:pt>
                <c:pt idx="35">
                  <c:v>28</c:v>
                </c:pt>
                <c:pt idx="36">
                  <c:v>29</c:v>
                </c:pt>
                <c:pt idx="37">
                  <c:v>29</c:v>
                </c:pt>
                <c:pt idx="38">
                  <c:v>30</c:v>
                </c:pt>
                <c:pt idx="39">
                  <c:v>30</c:v>
                </c:pt>
                <c:pt idx="40">
                  <c:v>30</c:v>
                </c:pt>
                <c:pt idx="41">
                  <c:v>30</c:v>
                </c:pt>
                <c:pt idx="42">
                  <c:v>30</c:v>
                </c:pt>
                <c:pt idx="43">
                  <c:v>30</c:v>
                </c:pt>
                <c:pt idx="44">
                  <c:v>30</c:v>
                </c:pt>
                <c:pt idx="45">
                  <c:v>30</c:v>
                </c:pt>
                <c:pt idx="46">
                  <c:v>30</c:v>
                </c:pt>
                <c:pt idx="47">
                  <c:v>30</c:v>
                </c:pt>
                <c:pt idx="48">
                  <c:v>30</c:v>
                </c:pt>
                <c:pt idx="49">
                  <c:v>30</c:v>
                </c:pt>
                <c:pt idx="50">
                  <c:v>30</c:v>
                </c:pt>
                <c:pt idx="51">
                  <c:v>30</c:v>
                </c:pt>
                <c:pt idx="52">
                  <c:v>30</c:v>
                </c:pt>
                <c:pt idx="53">
                  <c:v>31</c:v>
                </c:pt>
                <c:pt idx="54">
                  <c:v>31</c:v>
                </c:pt>
                <c:pt idx="55">
                  <c:v>32</c:v>
                </c:pt>
                <c:pt idx="56">
                  <c:v>32</c:v>
                </c:pt>
                <c:pt idx="57">
                  <c:v>32</c:v>
                </c:pt>
                <c:pt idx="58">
                  <c:v>32</c:v>
                </c:pt>
                <c:pt idx="59">
                  <c:v>33</c:v>
                </c:pt>
                <c:pt idx="60">
                  <c:v>33</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36</c:v>
                </c:pt>
                <c:pt idx="78">
                  <c:v>36</c:v>
                </c:pt>
                <c:pt idx="79">
                  <c:v>36</c:v>
                </c:pt>
                <c:pt idx="80">
                  <c:v>36</c:v>
                </c:pt>
                <c:pt idx="81">
                  <c:v>37</c:v>
                </c:pt>
                <c:pt idx="82">
                  <c:v>37</c:v>
                </c:pt>
                <c:pt idx="83">
                  <c:v>38</c:v>
                </c:pt>
                <c:pt idx="84">
                  <c:v>38</c:v>
                </c:pt>
                <c:pt idx="85">
                  <c:v>38</c:v>
                </c:pt>
                <c:pt idx="86">
                  <c:v>38</c:v>
                </c:pt>
                <c:pt idx="87">
                  <c:v>40</c:v>
                </c:pt>
                <c:pt idx="88">
                  <c:v>40</c:v>
                </c:pt>
                <c:pt idx="89">
                  <c:v>40</c:v>
                </c:pt>
                <c:pt idx="90">
                  <c:v>40</c:v>
                </c:pt>
                <c:pt idx="91">
                  <c:v>40</c:v>
                </c:pt>
                <c:pt idx="92">
                  <c:v>40</c:v>
                </c:pt>
                <c:pt idx="93">
                  <c:v>40</c:v>
                </c:pt>
                <c:pt idx="94">
                  <c:v>40</c:v>
                </c:pt>
                <c:pt idx="95">
                  <c:v>40</c:v>
                </c:pt>
                <c:pt idx="96">
                  <c:v>42</c:v>
                </c:pt>
                <c:pt idx="97">
                  <c:v>42</c:v>
                </c:pt>
                <c:pt idx="98">
                  <c:v>42</c:v>
                </c:pt>
                <c:pt idx="99">
                  <c:v>42</c:v>
                </c:pt>
                <c:pt idx="100">
                  <c:v>42</c:v>
                </c:pt>
                <c:pt idx="101">
                  <c:v>42</c:v>
                </c:pt>
                <c:pt idx="102">
                  <c:v>42</c:v>
                </c:pt>
                <c:pt idx="103">
                  <c:v>42</c:v>
                </c:pt>
                <c:pt idx="104">
                  <c:v>42</c:v>
                </c:pt>
                <c:pt idx="105">
                  <c:v>42</c:v>
                </c:pt>
                <c:pt idx="106">
                  <c:v>42</c:v>
                </c:pt>
                <c:pt idx="107">
                  <c:v>45</c:v>
                </c:pt>
                <c:pt idx="108">
                  <c:v>45</c:v>
                </c:pt>
                <c:pt idx="109">
                  <c:v>45</c:v>
                </c:pt>
                <c:pt idx="110">
                  <c:v>45</c:v>
                </c:pt>
                <c:pt idx="111">
                  <c:v>45</c:v>
                </c:pt>
                <c:pt idx="112">
                  <c:v>45</c:v>
                </c:pt>
                <c:pt idx="113">
                  <c:v>45</c:v>
                </c:pt>
                <c:pt idx="114">
                  <c:v>45</c:v>
                </c:pt>
                <c:pt idx="115">
                  <c:v>46</c:v>
                </c:pt>
                <c:pt idx="116">
                  <c:v>47</c:v>
                </c:pt>
                <c:pt idx="117">
                  <c:v>47</c:v>
                </c:pt>
                <c:pt idx="118">
                  <c:v>47</c:v>
                </c:pt>
                <c:pt idx="119">
                  <c:v>47</c:v>
                </c:pt>
                <c:pt idx="120">
                  <c:v>47</c:v>
                </c:pt>
                <c:pt idx="121">
                  <c:v>47</c:v>
                </c:pt>
                <c:pt idx="122">
                  <c:v>47</c:v>
                </c:pt>
                <c:pt idx="123">
                  <c:v>47</c:v>
                </c:pt>
                <c:pt idx="124">
                  <c:v>48</c:v>
                </c:pt>
                <c:pt idx="125">
                  <c:v>49</c:v>
                </c:pt>
                <c:pt idx="126">
                  <c:v>50</c:v>
                </c:pt>
                <c:pt idx="127">
                  <c:v>50</c:v>
                </c:pt>
                <c:pt idx="128">
                  <c:v>50</c:v>
                </c:pt>
                <c:pt idx="129">
                  <c:v>50</c:v>
                </c:pt>
                <c:pt idx="130">
                  <c:v>50</c:v>
                </c:pt>
                <c:pt idx="131">
                  <c:v>51</c:v>
                </c:pt>
                <c:pt idx="132">
                  <c:v>52</c:v>
                </c:pt>
                <c:pt idx="133">
                  <c:v>52</c:v>
                </c:pt>
                <c:pt idx="134">
                  <c:v>55</c:v>
                </c:pt>
                <c:pt idx="135">
                  <c:v>55</c:v>
                </c:pt>
                <c:pt idx="136">
                  <c:v>55</c:v>
                </c:pt>
                <c:pt idx="137">
                  <c:v>55</c:v>
                </c:pt>
                <c:pt idx="138">
                  <c:v>55</c:v>
                </c:pt>
                <c:pt idx="139">
                  <c:v>55</c:v>
                </c:pt>
                <c:pt idx="140">
                  <c:v>55</c:v>
                </c:pt>
                <c:pt idx="141">
                  <c:v>55</c:v>
                </c:pt>
                <c:pt idx="142">
                  <c:v>55</c:v>
                </c:pt>
                <c:pt idx="143">
                  <c:v>55</c:v>
                </c:pt>
                <c:pt idx="144">
                  <c:v>58</c:v>
                </c:pt>
                <c:pt idx="145">
                  <c:v>60</c:v>
                </c:pt>
                <c:pt idx="146">
                  <c:v>60</c:v>
                </c:pt>
                <c:pt idx="147">
                  <c:v>60</c:v>
                </c:pt>
                <c:pt idx="148">
                  <c:v>60</c:v>
                </c:pt>
                <c:pt idx="149">
                  <c:v>62</c:v>
                </c:pt>
                <c:pt idx="150">
                  <c:v>65</c:v>
                </c:pt>
                <c:pt idx="151">
                  <c:v>65</c:v>
                </c:pt>
                <c:pt idx="152">
                  <c:v>65</c:v>
                </c:pt>
                <c:pt idx="153">
                  <c:v>65</c:v>
                </c:pt>
                <c:pt idx="154">
                  <c:v>65</c:v>
                </c:pt>
                <c:pt idx="155">
                  <c:v>65</c:v>
                </c:pt>
                <c:pt idx="156">
                  <c:v>65</c:v>
                </c:pt>
                <c:pt idx="157">
                  <c:v>70</c:v>
                </c:pt>
                <c:pt idx="158">
                  <c:v>75</c:v>
                </c:pt>
                <c:pt idx="159">
                  <c:v>75</c:v>
                </c:pt>
                <c:pt idx="160">
                  <c:v>75</c:v>
                </c:pt>
                <c:pt idx="161">
                  <c:v>75</c:v>
                </c:pt>
                <c:pt idx="162">
                  <c:v>75</c:v>
                </c:pt>
                <c:pt idx="163">
                  <c:v>80</c:v>
                </c:pt>
                <c:pt idx="164">
                  <c:v>80</c:v>
                </c:pt>
                <c:pt idx="165">
                  <c:v>85</c:v>
                </c:pt>
                <c:pt idx="166">
                  <c:v>85</c:v>
                </c:pt>
                <c:pt idx="167">
                  <c:v>90</c:v>
                </c:pt>
                <c:pt idx="168">
                  <c:v>95</c:v>
                </c:pt>
                <c:pt idx="169">
                  <c:v>95</c:v>
                </c:pt>
                <c:pt idx="170">
                  <c:v>95</c:v>
                </c:pt>
                <c:pt idx="171">
                  <c:v>96</c:v>
                </c:pt>
                <c:pt idx="172">
                  <c:v>100</c:v>
                </c:pt>
                <c:pt idx="173">
                  <c:v>105</c:v>
                </c:pt>
                <c:pt idx="174">
                  <c:v>105</c:v>
                </c:pt>
                <c:pt idx="175">
                  <c:v>110</c:v>
                </c:pt>
                <c:pt idx="176">
                  <c:v>111</c:v>
                </c:pt>
                <c:pt idx="177">
                  <c:v>115</c:v>
                </c:pt>
                <c:pt idx="178">
                  <c:v>120</c:v>
                </c:pt>
                <c:pt idx="179">
                  <c:v>120</c:v>
                </c:pt>
                <c:pt idx="180">
                  <c:v>130</c:v>
                </c:pt>
                <c:pt idx="181">
                  <c:v>130</c:v>
                </c:pt>
                <c:pt idx="182">
                  <c:v>130</c:v>
                </c:pt>
                <c:pt idx="183">
                  <c:v>130</c:v>
                </c:pt>
                <c:pt idx="184">
                  <c:v>130</c:v>
                </c:pt>
                <c:pt idx="185">
                  <c:v>135</c:v>
                </c:pt>
                <c:pt idx="186">
                  <c:v>136</c:v>
                </c:pt>
                <c:pt idx="187">
                  <c:v>136</c:v>
                </c:pt>
                <c:pt idx="188">
                  <c:v>140</c:v>
                </c:pt>
                <c:pt idx="189">
                  <c:v>150</c:v>
                </c:pt>
                <c:pt idx="190">
                  <c:v>150</c:v>
                </c:pt>
                <c:pt idx="191">
                  <c:v>190</c:v>
                </c:pt>
              </c:numCache>
            </c:numRef>
          </c:xVal>
          <c:yVal>
            <c:numRef>
              <c:f>'2. TEC Mono MFD'!$O$9:$O$293</c:f>
              <c:numCache>
                <c:formatCode>General</c:formatCode>
                <c:ptCount val="285"/>
                <c:pt idx="0">
                  <c:v>16.995983333333331</c:v>
                </c:pt>
                <c:pt idx="1">
                  <c:v>36.458933333333327</c:v>
                </c:pt>
                <c:pt idx="2">
                  <c:v>33.761000000000003</c:v>
                </c:pt>
                <c:pt idx="3">
                  <c:v>15.303599999999999</c:v>
                </c:pt>
                <c:pt idx="4">
                  <c:v>16.525600000000001</c:v>
                </c:pt>
                <c:pt idx="5">
                  <c:v>27.562925</c:v>
                </c:pt>
                <c:pt idx="6">
                  <c:v>23.309216666666664</c:v>
                </c:pt>
                <c:pt idx="7">
                  <c:v>14.490883333333334</c:v>
                </c:pt>
                <c:pt idx="8">
                  <c:v>38.220433333333332</c:v>
                </c:pt>
                <c:pt idx="9">
                  <c:v>32.435866666666669</c:v>
                </c:pt>
                <c:pt idx="10">
                  <c:v>35.62715</c:v>
                </c:pt>
                <c:pt idx="11">
                  <c:v>17.509916666666669</c:v>
                </c:pt>
                <c:pt idx="12">
                  <c:v>14.836250000000001</c:v>
                </c:pt>
                <c:pt idx="13">
                  <c:v>22.111699999999995</c:v>
                </c:pt>
                <c:pt idx="14">
                  <c:v>25.635133333333332</c:v>
                </c:pt>
                <c:pt idx="15">
                  <c:v>24.546599999999994</c:v>
                </c:pt>
                <c:pt idx="16">
                  <c:v>17.108866666666664</c:v>
                </c:pt>
                <c:pt idx="17">
                  <c:v>17.001183333333334</c:v>
                </c:pt>
                <c:pt idx="18">
                  <c:v>17.06185</c:v>
                </c:pt>
                <c:pt idx="19">
                  <c:v>26.347061</c:v>
                </c:pt>
                <c:pt idx="20">
                  <c:v>27.922071666666664</c:v>
                </c:pt>
                <c:pt idx="21">
                  <c:v>27.867558333333339</c:v>
                </c:pt>
                <c:pt idx="22">
                  <c:v>27.570508333333333</c:v>
                </c:pt>
                <c:pt idx="23">
                  <c:v>16.282824999999995</c:v>
                </c:pt>
                <c:pt idx="24">
                  <c:v>19.004374999999996</c:v>
                </c:pt>
                <c:pt idx="25">
                  <c:v>43.303650000000005</c:v>
                </c:pt>
                <c:pt idx="26">
                  <c:v>19.273150000000001</c:v>
                </c:pt>
                <c:pt idx="27">
                  <c:v>23.7029</c:v>
                </c:pt>
                <c:pt idx="28">
                  <c:v>29.790150000000001</c:v>
                </c:pt>
                <c:pt idx="29">
                  <c:v>19.169691666666665</c:v>
                </c:pt>
                <c:pt idx="30">
                  <c:v>20.775733333333335</c:v>
                </c:pt>
                <c:pt idx="31">
                  <c:v>27.487200000000005</c:v>
                </c:pt>
                <c:pt idx="32">
                  <c:v>21.295299999999997</c:v>
                </c:pt>
                <c:pt idx="33">
                  <c:v>21.144500000000001</c:v>
                </c:pt>
                <c:pt idx="34">
                  <c:v>23.490566666666663</c:v>
                </c:pt>
                <c:pt idx="35">
                  <c:v>22.945</c:v>
                </c:pt>
                <c:pt idx="36">
                  <c:v>30.531474999999997</c:v>
                </c:pt>
                <c:pt idx="37">
                  <c:v>28.715049999999998</c:v>
                </c:pt>
                <c:pt idx="38">
                  <c:v>27.945450000000005</c:v>
                </c:pt>
                <c:pt idx="39">
                  <c:v>18.665833333333335</c:v>
                </c:pt>
                <c:pt idx="40">
                  <c:v>23.044883333333335</c:v>
                </c:pt>
                <c:pt idx="41">
                  <c:v>26.765050000000002</c:v>
                </c:pt>
                <c:pt idx="42">
                  <c:v>35.22761666666667</c:v>
                </c:pt>
                <c:pt idx="43">
                  <c:v>33.857199999999992</c:v>
                </c:pt>
                <c:pt idx="44">
                  <c:v>31.90005</c:v>
                </c:pt>
                <c:pt idx="45">
                  <c:v>22.345916666666668</c:v>
                </c:pt>
                <c:pt idx="46">
                  <c:v>21.30158333333333</c:v>
                </c:pt>
                <c:pt idx="47">
                  <c:v>28.356466666666666</c:v>
                </c:pt>
                <c:pt idx="48">
                  <c:v>19.293950000000002</c:v>
                </c:pt>
                <c:pt idx="49">
                  <c:v>21.531466666666663</c:v>
                </c:pt>
                <c:pt idx="50">
                  <c:v>29.296800000000001</c:v>
                </c:pt>
                <c:pt idx="51">
                  <c:v>22.948249999999998</c:v>
                </c:pt>
                <c:pt idx="52">
                  <c:v>51.575116666666666</c:v>
                </c:pt>
                <c:pt idx="53">
                  <c:v>31.239000000000001</c:v>
                </c:pt>
                <c:pt idx="54">
                  <c:v>33.874858333333336</c:v>
                </c:pt>
                <c:pt idx="55">
                  <c:v>18.119399999999999</c:v>
                </c:pt>
                <c:pt idx="56">
                  <c:v>19.9056</c:v>
                </c:pt>
                <c:pt idx="57">
                  <c:v>22.099999999999998</c:v>
                </c:pt>
                <c:pt idx="58">
                  <c:v>24.005800000000001</c:v>
                </c:pt>
                <c:pt idx="59">
                  <c:v>31.99646666666667</c:v>
                </c:pt>
                <c:pt idx="60">
                  <c:v>38.50686666666666</c:v>
                </c:pt>
                <c:pt idx="61">
                  <c:v>25.607399999999998</c:v>
                </c:pt>
                <c:pt idx="62">
                  <c:v>26.010399999999997</c:v>
                </c:pt>
                <c:pt idx="63">
                  <c:v>24.941799999999997</c:v>
                </c:pt>
                <c:pt idx="64">
                  <c:v>36.381410000000002</c:v>
                </c:pt>
                <c:pt idx="65">
                  <c:v>32.266000000000005</c:v>
                </c:pt>
                <c:pt idx="66">
                  <c:v>37.986000000000004</c:v>
                </c:pt>
                <c:pt idx="67">
                  <c:v>27.133600000000001</c:v>
                </c:pt>
                <c:pt idx="68">
                  <c:v>36.390484000000001</c:v>
                </c:pt>
                <c:pt idx="69">
                  <c:v>38.149800000000006</c:v>
                </c:pt>
                <c:pt idx="70">
                  <c:v>32.455799999999996</c:v>
                </c:pt>
                <c:pt idx="71">
                  <c:v>22.313200000000002</c:v>
                </c:pt>
                <c:pt idx="72">
                  <c:v>32.260799999999996</c:v>
                </c:pt>
                <c:pt idx="73">
                  <c:v>34.083400000000005</c:v>
                </c:pt>
                <c:pt idx="74">
                  <c:v>28.898999999999997</c:v>
                </c:pt>
                <c:pt idx="75">
                  <c:v>29.512599999999999</c:v>
                </c:pt>
                <c:pt idx="76">
                  <c:v>56.646199999999993</c:v>
                </c:pt>
                <c:pt idx="77">
                  <c:v>23.134800000000006</c:v>
                </c:pt>
                <c:pt idx="78">
                  <c:v>26.923000000000002</c:v>
                </c:pt>
                <c:pt idx="79">
                  <c:v>27.105</c:v>
                </c:pt>
                <c:pt idx="80">
                  <c:v>25.922000000000001</c:v>
                </c:pt>
                <c:pt idx="81">
                  <c:v>28.787200000000006</c:v>
                </c:pt>
                <c:pt idx="82">
                  <c:v>51.290200000000006</c:v>
                </c:pt>
                <c:pt idx="83">
                  <c:v>46.698010666666661</c:v>
                </c:pt>
                <c:pt idx="84">
                  <c:v>24.497199999999996</c:v>
                </c:pt>
                <c:pt idx="85">
                  <c:v>31.446999999999999</c:v>
                </c:pt>
                <c:pt idx="86">
                  <c:v>51.729599999999998</c:v>
                </c:pt>
                <c:pt idx="87">
                  <c:v>41.646800000000006</c:v>
                </c:pt>
                <c:pt idx="88">
                  <c:v>41.731126666666675</c:v>
                </c:pt>
                <c:pt idx="89">
                  <c:v>49.558773333333335</c:v>
                </c:pt>
                <c:pt idx="90">
                  <c:v>42.429313333333333</c:v>
                </c:pt>
                <c:pt idx="91">
                  <c:v>36.834200000000003</c:v>
                </c:pt>
                <c:pt idx="92">
                  <c:v>30.547400000000003</c:v>
                </c:pt>
                <c:pt idx="93">
                  <c:v>30.139199999999999</c:v>
                </c:pt>
                <c:pt idx="94">
                  <c:v>25.799800000000005</c:v>
                </c:pt>
                <c:pt idx="95">
                  <c:v>34.925799999999995</c:v>
                </c:pt>
                <c:pt idx="96">
                  <c:v>35.864400000000003</c:v>
                </c:pt>
                <c:pt idx="97">
                  <c:v>27.830400000000001</c:v>
                </c:pt>
                <c:pt idx="98">
                  <c:v>29.767400000000002</c:v>
                </c:pt>
                <c:pt idx="99">
                  <c:v>32.856200000000001</c:v>
                </c:pt>
                <c:pt idx="100">
                  <c:v>27.188200000000002</c:v>
                </c:pt>
                <c:pt idx="101">
                  <c:v>27.047799999999999</c:v>
                </c:pt>
                <c:pt idx="102">
                  <c:v>26.273</c:v>
                </c:pt>
                <c:pt idx="103">
                  <c:v>28.285399999999996</c:v>
                </c:pt>
                <c:pt idx="104">
                  <c:v>28.880800000000001</c:v>
                </c:pt>
                <c:pt idx="105">
                  <c:v>42.671199999999999</c:v>
                </c:pt>
                <c:pt idx="106">
                  <c:v>26.782600000000002</c:v>
                </c:pt>
                <c:pt idx="107">
                  <c:v>28.97852533333333</c:v>
                </c:pt>
                <c:pt idx="108">
                  <c:v>50.978200000000001</c:v>
                </c:pt>
                <c:pt idx="109">
                  <c:v>38.74</c:v>
                </c:pt>
                <c:pt idx="110">
                  <c:v>32.515599999999999</c:v>
                </c:pt>
                <c:pt idx="111">
                  <c:v>37.011000000000003</c:v>
                </c:pt>
                <c:pt idx="112">
                  <c:v>32.247799999999998</c:v>
                </c:pt>
                <c:pt idx="113">
                  <c:v>32.408999999999999</c:v>
                </c:pt>
                <c:pt idx="114">
                  <c:v>39.288599999999995</c:v>
                </c:pt>
                <c:pt idx="115">
                  <c:v>34.951799999999999</c:v>
                </c:pt>
                <c:pt idx="116">
                  <c:v>41.792400000000001</c:v>
                </c:pt>
                <c:pt idx="117">
                  <c:v>47.101599999999998</c:v>
                </c:pt>
                <c:pt idx="118">
                  <c:v>40.002646666666664</c:v>
                </c:pt>
                <c:pt idx="119">
                  <c:v>42.958500000000001</c:v>
                </c:pt>
                <c:pt idx="120">
                  <c:v>43.136773333333331</c:v>
                </c:pt>
                <c:pt idx="121">
                  <c:v>43.982986666666662</c:v>
                </c:pt>
                <c:pt idx="122">
                  <c:v>46.878</c:v>
                </c:pt>
                <c:pt idx="123">
                  <c:v>61.263799999999989</c:v>
                </c:pt>
                <c:pt idx="124">
                  <c:v>39.884</c:v>
                </c:pt>
                <c:pt idx="125">
                  <c:v>61.768199999999993</c:v>
                </c:pt>
                <c:pt idx="126">
                  <c:v>43.659199999999998</c:v>
                </c:pt>
                <c:pt idx="127">
                  <c:v>37.476399999999998</c:v>
                </c:pt>
                <c:pt idx="128">
                  <c:v>33.027799999999999</c:v>
                </c:pt>
                <c:pt idx="129">
                  <c:v>43.063800000000001</c:v>
                </c:pt>
                <c:pt idx="130">
                  <c:v>40.962999999999994</c:v>
                </c:pt>
                <c:pt idx="131">
                  <c:v>37.013599999999997</c:v>
                </c:pt>
                <c:pt idx="132">
                  <c:v>43.279600000000009</c:v>
                </c:pt>
                <c:pt idx="133">
                  <c:v>46.009599999999992</c:v>
                </c:pt>
                <c:pt idx="134">
                  <c:v>63.999000000000002</c:v>
                </c:pt>
                <c:pt idx="135">
                  <c:v>57.7408</c:v>
                </c:pt>
                <c:pt idx="136">
                  <c:v>59.628399999999999</c:v>
                </c:pt>
                <c:pt idx="137">
                  <c:v>64.482600000000005</c:v>
                </c:pt>
                <c:pt idx="138">
                  <c:v>72.480199999999982</c:v>
                </c:pt>
                <c:pt idx="139">
                  <c:v>35.652976666666675</c:v>
                </c:pt>
                <c:pt idx="140">
                  <c:v>49.490999999999993</c:v>
                </c:pt>
                <c:pt idx="141">
                  <c:v>41.971799999999988</c:v>
                </c:pt>
                <c:pt idx="142">
                  <c:v>46.165599999999984</c:v>
                </c:pt>
                <c:pt idx="143">
                  <c:v>102.31780000000001</c:v>
                </c:pt>
                <c:pt idx="144">
                  <c:v>40.872</c:v>
                </c:pt>
                <c:pt idx="145">
                  <c:v>50.731200000000001</c:v>
                </c:pt>
                <c:pt idx="146">
                  <c:v>44.922800000000009</c:v>
                </c:pt>
                <c:pt idx="147">
                  <c:v>39.293799999999997</c:v>
                </c:pt>
                <c:pt idx="148">
                  <c:v>49.836800000000004</c:v>
                </c:pt>
                <c:pt idx="149">
                  <c:v>56.708599999999997</c:v>
                </c:pt>
                <c:pt idx="150">
                  <c:v>45.549399999999999</c:v>
                </c:pt>
                <c:pt idx="151">
                  <c:v>79.864199999999968</c:v>
                </c:pt>
                <c:pt idx="152">
                  <c:v>67.683199999999999</c:v>
                </c:pt>
                <c:pt idx="153">
                  <c:v>42.151884666666668</c:v>
                </c:pt>
                <c:pt idx="154">
                  <c:v>53.242800000000003</c:v>
                </c:pt>
                <c:pt idx="155">
                  <c:v>68.569799999999987</c:v>
                </c:pt>
                <c:pt idx="156">
                  <c:v>53.978599999999993</c:v>
                </c:pt>
                <c:pt idx="157">
                  <c:v>66.632800000000003</c:v>
                </c:pt>
                <c:pt idx="158">
                  <c:v>87.209199999999996</c:v>
                </c:pt>
                <c:pt idx="159">
                  <c:v>76.393199999999993</c:v>
                </c:pt>
                <c:pt idx="160">
                  <c:v>50.275671333333335</c:v>
                </c:pt>
                <c:pt idx="161">
                  <c:v>75.1738</c:v>
                </c:pt>
                <c:pt idx="162">
                  <c:v>63.9236</c:v>
                </c:pt>
                <c:pt idx="163">
                  <c:v>88.969399999999993</c:v>
                </c:pt>
                <c:pt idx="164">
                  <c:v>79.632800000000032</c:v>
                </c:pt>
                <c:pt idx="165">
                  <c:v>121.68519999999998</c:v>
                </c:pt>
                <c:pt idx="166">
                  <c:v>78.727999999999994</c:v>
                </c:pt>
                <c:pt idx="167">
                  <c:v>166.3116</c:v>
                </c:pt>
                <c:pt idx="168">
                  <c:v>131.85120000000001</c:v>
                </c:pt>
                <c:pt idx="169">
                  <c:v>115.52839999999999</c:v>
                </c:pt>
                <c:pt idx="170">
                  <c:v>164.23680000000007</c:v>
                </c:pt>
                <c:pt idx="171">
                  <c:v>163.86239999999998</c:v>
                </c:pt>
                <c:pt idx="172">
                  <c:v>186.34719999999993</c:v>
                </c:pt>
                <c:pt idx="173">
                  <c:v>140.4572</c:v>
                </c:pt>
                <c:pt idx="174">
                  <c:v>202.84160000000003</c:v>
                </c:pt>
                <c:pt idx="175">
                  <c:v>189.30079999999998</c:v>
                </c:pt>
                <c:pt idx="176">
                  <c:v>190.68139999999997</c:v>
                </c:pt>
                <c:pt idx="177">
                  <c:v>365.99635799999999</c:v>
                </c:pt>
                <c:pt idx="178">
                  <c:v>240.70020000000005</c:v>
                </c:pt>
                <c:pt idx="179">
                  <c:v>229.77500000000001</c:v>
                </c:pt>
                <c:pt idx="180">
                  <c:v>93.183999999999997</c:v>
                </c:pt>
                <c:pt idx="181">
                  <c:v>85.602400000000003</c:v>
                </c:pt>
                <c:pt idx="182">
                  <c:v>83.774599999999992</c:v>
                </c:pt>
                <c:pt idx="183">
                  <c:v>376.32912199999998</c:v>
                </c:pt>
                <c:pt idx="184">
                  <c:v>54.828800000000001</c:v>
                </c:pt>
                <c:pt idx="185">
                  <c:v>237.92079999999996</c:v>
                </c:pt>
                <c:pt idx="186">
                  <c:v>291.60820000000001</c:v>
                </c:pt>
                <c:pt idx="187">
                  <c:v>234.86840000000001</c:v>
                </c:pt>
                <c:pt idx="188">
                  <c:v>397.46269333333328</c:v>
                </c:pt>
                <c:pt idx="189">
                  <c:v>52.519999999999989</c:v>
                </c:pt>
                <c:pt idx="190">
                  <c:v>48.266400000000004</c:v>
                </c:pt>
                <c:pt idx="191">
                  <c:v>74.191000000000003</c:v>
                </c:pt>
              </c:numCache>
            </c:numRef>
          </c:yVal>
          <c:smooth val="0"/>
          <c:extLst>
            <c:ext xmlns:c16="http://schemas.microsoft.com/office/drawing/2014/chart" uri="{C3380CC4-5D6E-409C-BE32-E72D297353CC}">
              <c16:uniqueId val="{00000001-7945-446B-B715-2A2FB085A897}"/>
            </c:ext>
          </c:extLst>
        </c:ser>
        <c:dLbls>
          <c:showLegendKey val="0"/>
          <c:showVal val="0"/>
          <c:showCatName val="0"/>
          <c:showSerName val="0"/>
          <c:showPercent val="0"/>
          <c:showBubbleSize val="0"/>
        </c:dLbls>
        <c:axId val="9026072"/>
        <c:axId val="9026856"/>
      </c:scatterChart>
      <c:valAx>
        <c:axId val="9026072"/>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6856"/>
        <c:crosses val="autoZero"/>
        <c:crossBetween val="midCat"/>
      </c:valAx>
      <c:valAx>
        <c:axId val="9026856"/>
        <c:scaling>
          <c:orientation val="minMax"/>
          <c:max val="1200"/>
        </c:scaling>
        <c:delete val="0"/>
        <c:axPos val="l"/>
        <c:majorGridlines>
          <c:spPr>
            <a:ln w="9525" cap="flat" cmpd="sng" algn="ctr">
              <a:solidFill>
                <a:schemeClr val="tx1">
                  <a:lumMod val="15000"/>
                  <a:lumOff val="85000"/>
                </a:schemeClr>
              </a:solidFill>
              <a:round/>
            </a:ln>
            <a:effectLst/>
          </c:spPr>
        </c:majorGridlines>
        <c:title>
          <c:tx>
            <c:strRef>
              <c:f>'2. TEC Mono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6072"/>
        <c:crosses val="autoZero"/>
        <c:crossBetween val="midCat"/>
      </c:valAx>
      <c:spPr>
        <a:noFill/>
        <a:ln>
          <a:noFill/>
        </a:ln>
        <a:effectLst/>
      </c:spPr>
    </c:plotArea>
    <c:legend>
      <c:legendPos val="r"/>
      <c:layout>
        <c:manualLayout>
          <c:xMode val="edge"/>
          <c:yMode val="edge"/>
          <c:x val="0.17109623797025372"/>
          <c:y val="0.23226778944298629"/>
          <c:w val="0.27612598425196849"/>
          <c:h val="0.15625109361329836"/>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Mono MFD </a:t>
            </a:r>
            <a:r>
              <a:rPr lang="en-US" sz="1400" b="0" i="0" u="none" strike="noStrike" baseline="0">
                <a:effectLst/>
              </a:rPr>
              <a:t>and Digital Duplicator </a:t>
            </a:r>
            <a:r>
              <a:rPr lang="en-US"/>
              <a:t>- Detail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15048118985127"/>
          <c:y val="0.17171296296296296"/>
          <c:w val="0.81194575678040248"/>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('Requirements (2)'!$D$9,'Requirements (2)'!$E$9,'Requirements (2)'!$D$10,'Requirements (2)'!$E$10,'Requirements (2)'!$D$11,'Requirements (2)'!$E$11,'Requirements (2)'!$D$12,'Requirements (2)'!$E$12,'Requirements (2)'!$D$13,'Requirements (2)'!$E$13,'Requirements (2)'!$D$14,'Requirements (2)'!$E$14)</c:f>
              <c:numCache>
                <c:formatCode>General</c:formatCode>
                <c:ptCount val="12"/>
                <c:pt idx="0" formatCode="0">
                  <c:v>0</c:v>
                </c:pt>
                <c:pt idx="1">
                  <c:v>20</c:v>
                </c:pt>
                <c:pt idx="2" formatCode="0">
                  <c:v>21</c:v>
                </c:pt>
                <c:pt idx="3">
                  <c:v>40</c:v>
                </c:pt>
                <c:pt idx="4" formatCode="0">
                  <c:v>41</c:v>
                </c:pt>
                <c:pt idx="5">
                  <c:v>60</c:v>
                </c:pt>
                <c:pt idx="6" formatCode="0">
                  <c:v>61</c:v>
                </c:pt>
                <c:pt idx="7">
                  <c:v>80</c:v>
                </c:pt>
                <c:pt idx="8" formatCode="0">
                  <c:v>81</c:v>
                </c:pt>
                <c:pt idx="9">
                  <c:v>130</c:v>
                </c:pt>
                <c:pt idx="10" formatCode="0">
                  <c:v>131</c:v>
                </c:pt>
                <c:pt idx="11">
                  <c:v>1000</c:v>
                </c:pt>
              </c:numCache>
            </c:numRef>
          </c:xVal>
          <c:yVal>
            <c:numRef>
              <c:f>('Requirements (2)'!$F$9,'Requirements (2)'!$G$9,'Requirements (2)'!$F$10,'Requirements (2)'!$G$10,'Requirements (2)'!$F$11,'Requirements (2)'!$G$11,'Requirements (2)'!$F$12,'Requirements (2)'!$G$12,'Requirements (2)'!$F$13,'Requirements (2)'!$G$13,'Requirements (2)'!$F$14,'Requirements (2)'!$G$14)</c:f>
              <c:numCache>
                <c:formatCode>0.0</c:formatCode>
                <c:ptCount val="12"/>
                <c:pt idx="0">
                  <c:v>16.643195833333333</c:v>
                </c:pt>
                <c:pt idx="1">
                  <c:v>16.643195833333333</c:v>
                </c:pt>
                <c:pt idx="2">
                  <c:v>16.600000000000001</c:v>
                </c:pt>
                <c:pt idx="3">
                  <c:v>28.285399999999996</c:v>
                </c:pt>
                <c:pt idx="4">
                  <c:v>28.599999999999998</c:v>
                </c:pt>
                <c:pt idx="5">
                  <c:v>44.922800000000009</c:v>
                </c:pt>
                <c:pt idx="6">
                  <c:v>46.599999999999994</c:v>
                </c:pt>
                <c:pt idx="7">
                  <c:v>76.393199999999993</c:v>
                </c:pt>
                <c:pt idx="8">
                  <c:v>78.599999999999994</c:v>
                </c:pt>
                <c:pt idx="9">
                  <c:v>266.15420000000006</c:v>
                </c:pt>
                <c:pt idx="10">
                  <c:v>268.59999999999997</c:v>
                </c:pt>
                <c:pt idx="11">
                  <c:v>3570.8</c:v>
                </c:pt>
              </c:numCache>
            </c:numRef>
          </c:yVal>
          <c:smooth val="0"/>
          <c:extLst>
            <c:ext xmlns:c16="http://schemas.microsoft.com/office/drawing/2014/chart" uri="{C3380CC4-5D6E-409C-BE32-E72D297353CC}">
              <c16:uniqueId val="{00000000-CFDE-46B9-B56F-72539CB53EE3}"/>
            </c:ext>
          </c:extLst>
        </c:ser>
        <c:ser>
          <c:idx val="1"/>
          <c:order val="1"/>
          <c:tx>
            <c:strRef>
              <c:f>'2. TEC Mono MFD'!$O$3:$O$4</c:f>
              <c:strCache>
                <c:ptCount val="2"/>
                <c:pt idx="0">
                  <c:v>Monochrome</c:v>
                </c:pt>
                <c:pt idx="1">
                  <c:v>MFD</c:v>
                </c:pt>
              </c:strCache>
            </c:strRef>
          </c:tx>
          <c:spPr>
            <a:ln w="25400" cap="rnd">
              <a:noFill/>
              <a:round/>
            </a:ln>
            <a:effectLst/>
          </c:spPr>
          <c:marker>
            <c:symbol val="circle"/>
            <c:size val="5"/>
            <c:spPr>
              <a:solidFill>
                <a:schemeClr val="accent2"/>
              </a:solidFill>
              <a:ln w="9525">
                <a:solidFill>
                  <a:schemeClr val="accent2"/>
                </a:solidFill>
              </a:ln>
              <a:effectLst/>
            </c:spPr>
          </c:marker>
          <c:xVal>
            <c:numRef>
              <c:f>'2. TEC Mono MFD'!$N$9:$N$400</c:f>
              <c:numCache>
                <c:formatCode>General</c:formatCode>
                <c:ptCount val="392"/>
                <c:pt idx="0">
                  <c:v>19</c:v>
                </c:pt>
                <c:pt idx="1">
                  <c:v>20</c:v>
                </c:pt>
                <c:pt idx="2">
                  <c:v>20</c:v>
                </c:pt>
                <c:pt idx="3">
                  <c:v>20</c:v>
                </c:pt>
                <c:pt idx="4">
                  <c:v>20</c:v>
                </c:pt>
                <c:pt idx="5">
                  <c:v>21</c:v>
                </c:pt>
                <c:pt idx="6">
                  <c:v>21</c:v>
                </c:pt>
                <c:pt idx="7">
                  <c:v>22</c:v>
                </c:pt>
                <c:pt idx="8">
                  <c:v>22</c:v>
                </c:pt>
                <c:pt idx="9">
                  <c:v>22</c:v>
                </c:pt>
                <c:pt idx="10">
                  <c:v>22</c:v>
                </c:pt>
                <c:pt idx="11">
                  <c:v>22</c:v>
                </c:pt>
                <c:pt idx="12">
                  <c:v>23</c:v>
                </c:pt>
                <c:pt idx="13">
                  <c:v>23</c:v>
                </c:pt>
                <c:pt idx="14">
                  <c:v>24</c:v>
                </c:pt>
                <c:pt idx="15">
                  <c:v>24</c:v>
                </c:pt>
                <c:pt idx="16">
                  <c:v>24</c:v>
                </c:pt>
                <c:pt idx="17">
                  <c:v>25</c:v>
                </c:pt>
                <c:pt idx="18">
                  <c:v>25</c:v>
                </c:pt>
                <c:pt idx="19">
                  <c:v>25</c:v>
                </c:pt>
                <c:pt idx="20">
                  <c:v>25</c:v>
                </c:pt>
                <c:pt idx="21">
                  <c:v>25</c:v>
                </c:pt>
                <c:pt idx="22">
                  <c:v>25</c:v>
                </c:pt>
                <c:pt idx="23">
                  <c:v>25</c:v>
                </c:pt>
                <c:pt idx="24">
                  <c:v>25</c:v>
                </c:pt>
                <c:pt idx="25">
                  <c:v>25</c:v>
                </c:pt>
                <c:pt idx="26">
                  <c:v>26</c:v>
                </c:pt>
                <c:pt idx="27">
                  <c:v>26</c:v>
                </c:pt>
                <c:pt idx="28">
                  <c:v>26</c:v>
                </c:pt>
                <c:pt idx="29">
                  <c:v>27</c:v>
                </c:pt>
                <c:pt idx="30">
                  <c:v>28</c:v>
                </c:pt>
                <c:pt idx="31">
                  <c:v>28</c:v>
                </c:pt>
                <c:pt idx="32">
                  <c:v>28</c:v>
                </c:pt>
                <c:pt idx="33">
                  <c:v>28</c:v>
                </c:pt>
                <c:pt idx="34">
                  <c:v>28</c:v>
                </c:pt>
                <c:pt idx="35">
                  <c:v>28</c:v>
                </c:pt>
                <c:pt idx="36">
                  <c:v>29</c:v>
                </c:pt>
                <c:pt idx="37">
                  <c:v>29</c:v>
                </c:pt>
                <c:pt idx="38">
                  <c:v>30</c:v>
                </c:pt>
                <c:pt idx="39">
                  <c:v>30</c:v>
                </c:pt>
                <c:pt idx="40">
                  <c:v>30</c:v>
                </c:pt>
                <c:pt idx="41">
                  <c:v>30</c:v>
                </c:pt>
                <c:pt idx="42">
                  <c:v>30</c:v>
                </c:pt>
                <c:pt idx="43">
                  <c:v>30</c:v>
                </c:pt>
                <c:pt idx="44">
                  <c:v>30</c:v>
                </c:pt>
                <c:pt idx="45">
                  <c:v>30</c:v>
                </c:pt>
                <c:pt idx="46">
                  <c:v>30</c:v>
                </c:pt>
                <c:pt idx="47">
                  <c:v>30</c:v>
                </c:pt>
                <c:pt idx="48">
                  <c:v>30</c:v>
                </c:pt>
                <c:pt idx="49">
                  <c:v>30</c:v>
                </c:pt>
                <c:pt idx="50">
                  <c:v>30</c:v>
                </c:pt>
                <c:pt idx="51">
                  <c:v>30</c:v>
                </c:pt>
                <c:pt idx="52">
                  <c:v>30</c:v>
                </c:pt>
                <c:pt idx="53">
                  <c:v>31</c:v>
                </c:pt>
                <c:pt idx="54">
                  <c:v>31</c:v>
                </c:pt>
                <c:pt idx="55">
                  <c:v>32</c:v>
                </c:pt>
                <c:pt idx="56">
                  <c:v>32</c:v>
                </c:pt>
                <c:pt idx="57">
                  <c:v>32</c:v>
                </c:pt>
                <c:pt idx="58">
                  <c:v>32</c:v>
                </c:pt>
                <c:pt idx="59">
                  <c:v>33</c:v>
                </c:pt>
                <c:pt idx="60">
                  <c:v>33</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36</c:v>
                </c:pt>
                <c:pt idx="78">
                  <c:v>36</c:v>
                </c:pt>
                <c:pt idx="79">
                  <c:v>36</c:v>
                </c:pt>
                <c:pt idx="80">
                  <c:v>36</c:v>
                </c:pt>
                <c:pt idx="81">
                  <c:v>37</c:v>
                </c:pt>
                <c:pt idx="82">
                  <c:v>37</c:v>
                </c:pt>
                <c:pt idx="83">
                  <c:v>38</c:v>
                </c:pt>
                <c:pt idx="84">
                  <c:v>38</c:v>
                </c:pt>
                <c:pt idx="85">
                  <c:v>38</c:v>
                </c:pt>
                <c:pt idx="86">
                  <c:v>38</c:v>
                </c:pt>
                <c:pt idx="87">
                  <c:v>40</c:v>
                </c:pt>
                <c:pt idx="88">
                  <c:v>40</c:v>
                </c:pt>
                <c:pt idx="89">
                  <c:v>40</c:v>
                </c:pt>
                <c:pt idx="90">
                  <c:v>40</c:v>
                </c:pt>
                <c:pt idx="91">
                  <c:v>40</c:v>
                </c:pt>
                <c:pt idx="92">
                  <c:v>40</c:v>
                </c:pt>
                <c:pt idx="93">
                  <c:v>40</c:v>
                </c:pt>
                <c:pt idx="94">
                  <c:v>40</c:v>
                </c:pt>
                <c:pt idx="95">
                  <c:v>40</c:v>
                </c:pt>
                <c:pt idx="96">
                  <c:v>42</c:v>
                </c:pt>
                <c:pt idx="97">
                  <c:v>42</c:v>
                </c:pt>
                <c:pt idx="98">
                  <c:v>42</c:v>
                </c:pt>
                <c:pt idx="99">
                  <c:v>42</c:v>
                </c:pt>
                <c:pt idx="100">
                  <c:v>42</c:v>
                </c:pt>
                <c:pt idx="101">
                  <c:v>42</c:v>
                </c:pt>
                <c:pt idx="102">
                  <c:v>42</c:v>
                </c:pt>
                <c:pt idx="103">
                  <c:v>42</c:v>
                </c:pt>
                <c:pt idx="104">
                  <c:v>42</c:v>
                </c:pt>
                <c:pt idx="105">
                  <c:v>42</c:v>
                </c:pt>
                <c:pt idx="106">
                  <c:v>42</c:v>
                </c:pt>
                <c:pt idx="107">
                  <c:v>45</c:v>
                </c:pt>
                <c:pt idx="108">
                  <c:v>45</c:v>
                </c:pt>
                <c:pt idx="109">
                  <c:v>45</c:v>
                </c:pt>
                <c:pt idx="110">
                  <c:v>45</c:v>
                </c:pt>
                <c:pt idx="111">
                  <c:v>45</c:v>
                </c:pt>
                <c:pt idx="112">
                  <c:v>45</c:v>
                </c:pt>
                <c:pt idx="113">
                  <c:v>45</c:v>
                </c:pt>
                <c:pt idx="114">
                  <c:v>45</c:v>
                </c:pt>
                <c:pt idx="115">
                  <c:v>46</c:v>
                </c:pt>
                <c:pt idx="116">
                  <c:v>47</c:v>
                </c:pt>
                <c:pt idx="117">
                  <c:v>47</c:v>
                </c:pt>
                <c:pt idx="118">
                  <c:v>47</c:v>
                </c:pt>
                <c:pt idx="119">
                  <c:v>47</c:v>
                </c:pt>
                <c:pt idx="120">
                  <c:v>47</c:v>
                </c:pt>
                <c:pt idx="121">
                  <c:v>47</c:v>
                </c:pt>
                <c:pt idx="122">
                  <c:v>47</c:v>
                </c:pt>
                <c:pt idx="123">
                  <c:v>47</c:v>
                </c:pt>
                <c:pt idx="124">
                  <c:v>48</c:v>
                </c:pt>
                <c:pt idx="125">
                  <c:v>49</c:v>
                </c:pt>
                <c:pt idx="126">
                  <c:v>50</c:v>
                </c:pt>
                <c:pt idx="127">
                  <c:v>50</c:v>
                </c:pt>
                <c:pt idx="128">
                  <c:v>50</c:v>
                </c:pt>
                <c:pt idx="129">
                  <c:v>50</c:v>
                </c:pt>
                <c:pt idx="130">
                  <c:v>50</c:v>
                </c:pt>
                <c:pt idx="131">
                  <c:v>51</c:v>
                </c:pt>
                <c:pt idx="132">
                  <c:v>52</c:v>
                </c:pt>
                <c:pt idx="133">
                  <c:v>52</c:v>
                </c:pt>
                <c:pt idx="134">
                  <c:v>55</c:v>
                </c:pt>
                <c:pt idx="135">
                  <c:v>55</c:v>
                </c:pt>
                <c:pt idx="136">
                  <c:v>55</c:v>
                </c:pt>
                <c:pt idx="137">
                  <c:v>55</c:v>
                </c:pt>
                <c:pt idx="138">
                  <c:v>55</c:v>
                </c:pt>
                <c:pt idx="139">
                  <c:v>55</c:v>
                </c:pt>
                <c:pt idx="140">
                  <c:v>55</c:v>
                </c:pt>
                <c:pt idx="141">
                  <c:v>55</c:v>
                </c:pt>
                <c:pt idx="142">
                  <c:v>55</c:v>
                </c:pt>
                <c:pt idx="143">
                  <c:v>55</c:v>
                </c:pt>
                <c:pt idx="144">
                  <c:v>58</c:v>
                </c:pt>
                <c:pt idx="145">
                  <c:v>60</c:v>
                </c:pt>
                <c:pt idx="146">
                  <c:v>60</c:v>
                </c:pt>
                <c:pt idx="147">
                  <c:v>60</c:v>
                </c:pt>
                <c:pt idx="148">
                  <c:v>60</c:v>
                </c:pt>
                <c:pt idx="149">
                  <c:v>62</c:v>
                </c:pt>
                <c:pt idx="150">
                  <c:v>65</c:v>
                </c:pt>
                <c:pt idx="151">
                  <c:v>65</c:v>
                </c:pt>
                <c:pt idx="152">
                  <c:v>65</c:v>
                </c:pt>
                <c:pt idx="153">
                  <c:v>65</c:v>
                </c:pt>
                <c:pt idx="154">
                  <c:v>65</c:v>
                </c:pt>
                <c:pt idx="155">
                  <c:v>65</c:v>
                </c:pt>
                <c:pt idx="156">
                  <c:v>65</c:v>
                </c:pt>
                <c:pt idx="157">
                  <c:v>70</c:v>
                </c:pt>
                <c:pt idx="158">
                  <c:v>75</c:v>
                </c:pt>
                <c:pt idx="159">
                  <c:v>75</c:v>
                </c:pt>
                <c:pt idx="160">
                  <c:v>75</c:v>
                </c:pt>
                <c:pt idx="161">
                  <c:v>75</c:v>
                </c:pt>
                <c:pt idx="162">
                  <c:v>75</c:v>
                </c:pt>
                <c:pt idx="163">
                  <c:v>80</c:v>
                </c:pt>
                <c:pt idx="164">
                  <c:v>80</c:v>
                </c:pt>
                <c:pt idx="165">
                  <c:v>85</c:v>
                </c:pt>
                <c:pt idx="166">
                  <c:v>85</c:v>
                </c:pt>
                <c:pt idx="167">
                  <c:v>90</c:v>
                </c:pt>
                <c:pt idx="168">
                  <c:v>95</c:v>
                </c:pt>
                <c:pt idx="169">
                  <c:v>95</c:v>
                </c:pt>
                <c:pt idx="170">
                  <c:v>95</c:v>
                </c:pt>
                <c:pt idx="171">
                  <c:v>96</c:v>
                </c:pt>
                <c:pt idx="172">
                  <c:v>100</c:v>
                </c:pt>
                <c:pt idx="173">
                  <c:v>105</c:v>
                </c:pt>
                <c:pt idx="174">
                  <c:v>105</c:v>
                </c:pt>
                <c:pt idx="175">
                  <c:v>110</c:v>
                </c:pt>
                <c:pt idx="176">
                  <c:v>111</c:v>
                </c:pt>
                <c:pt idx="177">
                  <c:v>115</c:v>
                </c:pt>
                <c:pt idx="178">
                  <c:v>120</c:v>
                </c:pt>
                <c:pt idx="179">
                  <c:v>120</c:v>
                </c:pt>
                <c:pt idx="180">
                  <c:v>130</c:v>
                </c:pt>
                <c:pt idx="181">
                  <c:v>130</c:v>
                </c:pt>
                <c:pt idx="182">
                  <c:v>130</c:v>
                </c:pt>
                <c:pt idx="183">
                  <c:v>130</c:v>
                </c:pt>
                <c:pt idx="184">
                  <c:v>130</c:v>
                </c:pt>
                <c:pt idx="185">
                  <c:v>135</c:v>
                </c:pt>
                <c:pt idx="186">
                  <c:v>136</c:v>
                </c:pt>
                <c:pt idx="187">
                  <c:v>136</c:v>
                </c:pt>
                <c:pt idx="188">
                  <c:v>140</c:v>
                </c:pt>
                <c:pt idx="189">
                  <c:v>150</c:v>
                </c:pt>
                <c:pt idx="190">
                  <c:v>150</c:v>
                </c:pt>
                <c:pt idx="191">
                  <c:v>190</c:v>
                </c:pt>
              </c:numCache>
            </c:numRef>
          </c:xVal>
          <c:yVal>
            <c:numRef>
              <c:f>'2. TEC Mono MFD'!$O$9:$O$293</c:f>
              <c:numCache>
                <c:formatCode>General</c:formatCode>
                <c:ptCount val="285"/>
                <c:pt idx="0">
                  <c:v>16.995983333333331</c:v>
                </c:pt>
                <c:pt idx="1">
                  <c:v>36.458933333333327</c:v>
                </c:pt>
                <c:pt idx="2">
                  <c:v>33.761000000000003</c:v>
                </c:pt>
                <c:pt idx="3">
                  <c:v>15.303599999999999</c:v>
                </c:pt>
                <c:pt idx="4">
                  <c:v>16.525600000000001</c:v>
                </c:pt>
                <c:pt idx="5">
                  <c:v>27.562925</c:v>
                </c:pt>
                <c:pt idx="6">
                  <c:v>23.309216666666664</c:v>
                </c:pt>
                <c:pt idx="7">
                  <c:v>14.490883333333334</c:v>
                </c:pt>
                <c:pt idx="8">
                  <c:v>38.220433333333332</c:v>
                </c:pt>
                <c:pt idx="9">
                  <c:v>32.435866666666669</c:v>
                </c:pt>
                <c:pt idx="10">
                  <c:v>35.62715</c:v>
                </c:pt>
                <c:pt idx="11">
                  <c:v>17.509916666666669</c:v>
                </c:pt>
                <c:pt idx="12">
                  <c:v>14.836250000000001</c:v>
                </c:pt>
                <c:pt idx="13">
                  <c:v>22.111699999999995</c:v>
                </c:pt>
                <c:pt idx="14">
                  <c:v>25.635133333333332</c:v>
                </c:pt>
                <c:pt idx="15">
                  <c:v>24.546599999999994</c:v>
                </c:pt>
                <c:pt idx="16">
                  <c:v>17.108866666666664</c:v>
                </c:pt>
                <c:pt idx="17">
                  <c:v>17.001183333333334</c:v>
                </c:pt>
                <c:pt idx="18">
                  <c:v>17.06185</c:v>
                </c:pt>
                <c:pt idx="19">
                  <c:v>26.347061</c:v>
                </c:pt>
                <c:pt idx="20">
                  <c:v>27.922071666666664</c:v>
                </c:pt>
                <c:pt idx="21">
                  <c:v>27.867558333333339</c:v>
                </c:pt>
                <c:pt idx="22">
                  <c:v>27.570508333333333</c:v>
                </c:pt>
                <c:pt idx="23">
                  <c:v>16.282824999999995</c:v>
                </c:pt>
                <c:pt idx="24">
                  <c:v>19.004374999999996</c:v>
                </c:pt>
                <c:pt idx="25">
                  <c:v>43.303650000000005</c:v>
                </c:pt>
                <c:pt idx="26">
                  <c:v>19.273150000000001</c:v>
                </c:pt>
                <c:pt idx="27">
                  <c:v>23.7029</c:v>
                </c:pt>
                <c:pt idx="28">
                  <c:v>29.790150000000001</c:v>
                </c:pt>
                <c:pt idx="29">
                  <c:v>19.169691666666665</c:v>
                </c:pt>
                <c:pt idx="30">
                  <c:v>20.775733333333335</c:v>
                </c:pt>
                <c:pt idx="31">
                  <c:v>27.487200000000005</c:v>
                </c:pt>
                <c:pt idx="32">
                  <c:v>21.295299999999997</c:v>
                </c:pt>
                <c:pt idx="33">
                  <c:v>21.144500000000001</c:v>
                </c:pt>
                <c:pt idx="34">
                  <c:v>23.490566666666663</c:v>
                </c:pt>
                <c:pt idx="35">
                  <c:v>22.945</c:v>
                </c:pt>
                <c:pt idx="36">
                  <c:v>30.531474999999997</c:v>
                </c:pt>
                <c:pt idx="37">
                  <c:v>28.715049999999998</c:v>
                </c:pt>
                <c:pt idx="38">
                  <c:v>27.945450000000005</c:v>
                </c:pt>
                <c:pt idx="39">
                  <c:v>18.665833333333335</c:v>
                </c:pt>
                <c:pt idx="40">
                  <c:v>23.044883333333335</c:v>
                </c:pt>
                <c:pt idx="41">
                  <c:v>26.765050000000002</c:v>
                </c:pt>
                <c:pt idx="42">
                  <c:v>35.22761666666667</c:v>
                </c:pt>
                <c:pt idx="43">
                  <c:v>33.857199999999992</c:v>
                </c:pt>
                <c:pt idx="44">
                  <c:v>31.90005</c:v>
                </c:pt>
                <c:pt idx="45">
                  <c:v>22.345916666666668</c:v>
                </c:pt>
                <c:pt idx="46">
                  <c:v>21.30158333333333</c:v>
                </c:pt>
                <c:pt idx="47">
                  <c:v>28.356466666666666</c:v>
                </c:pt>
                <c:pt idx="48">
                  <c:v>19.293950000000002</c:v>
                </c:pt>
                <c:pt idx="49">
                  <c:v>21.531466666666663</c:v>
                </c:pt>
                <c:pt idx="50">
                  <c:v>29.296800000000001</c:v>
                </c:pt>
                <c:pt idx="51">
                  <c:v>22.948249999999998</c:v>
                </c:pt>
                <c:pt idx="52">
                  <c:v>51.575116666666666</c:v>
                </c:pt>
                <c:pt idx="53">
                  <c:v>31.239000000000001</c:v>
                </c:pt>
                <c:pt idx="54">
                  <c:v>33.874858333333336</c:v>
                </c:pt>
                <c:pt idx="55">
                  <c:v>18.119399999999999</c:v>
                </c:pt>
                <c:pt idx="56">
                  <c:v>19.9056</c:v>
                </c:pt>
                <c:pt idx="57">
                  <c:v>22.099999999999998</c:v>
                </c:pt>
                <c:pt idx="58">
                  <c:v>24.005800000000001</c:v>
                </c:pt>
                <c:pt idx="59">
                  <c:v>31.99646666666667</c:v>
                </c:pt>
                <c:pt idx="60">
                  <c:v>38.50686666666666</c:v>
                </c:pt>
                <c:pt idx="61">
                  <c:v>25.607399999999998</c:v>
                </c:pt>
                <c:pt idx="62">
                  <c:v>26.010399999999997</c:v>
                </c:pt>
                <c:pt idx="63">
                  <c:v>24.941799999999997</c:v>
                </c:pt>
                <c:pt idx="64">
                  <c:v>36.381410000000002</c:v>
                </c:pt>
                <c:pt idx="65">
                  <c:v>32.266000000000005</c:v>
                </c:pt>
                <c:pt idx="66">
                  <c:v>37.986000000000004</c:v>
                </c:pt>
                <c:pt idx="67">
                  <c:v>27.133600000000001</c:v>
                </c:pt>
                <c:pt idx="68">
                  <c:v>36.390484000000001</c:v>
                </c:pt>
                <c:pt idx="69">
                  <c:v>38.149800000000006</c:v>
                </c:pt>
                <c:pt idx="70">
                  <c:v>32.455799999999996</c:v>
                </c:pt>
                <c:pt idx="71">
                  <c:v>22.313200000000002</c:v>
                </c:pt>
                <c:pt idx="72">
                  <c:v>32.260799999999996</c:v>
                </c:pt>
                <c:pt idx="73">
                  <c:v>34.083400000000005</c:v>
                </c:pt>
                <c:pt idx="74">
                  <c:v>28.898999999999997</c:v>
                </c:pt>
                <c:pt idx="75">
                  <c:v>29.512599999999999</c:v>
                </c:pt>
                <c:pt idx="76">
                  <c:v>56.646199999999993</c:v>
                </c:pt>
                <c:pt idx="77">
                  <c:v>23.134800000000006</c:v>
                </c:pt>
                <c:pt idx="78">
                  <c:v>26.923000000000002</c:v>
                </c:pt>
                <c:pt idx="79">
                  <c:v>27.105</c:v>
                </c:pt>
                <c:pt idx="80">
                  <c:v>25.922000000000001</c:v>
                </c:pt>
                <c:pt idx="81">
                  <c:v>28.787200000000006</c:v>
                </c:pt>
                <c:pt idx="82">
                  <c:v>51.290200000000006</c:v>
                </c:pt>
                <c:pt idx="83">
                  <c:v>46.698010666666661</c:v>
                </c:pt>
                <c:pt idx="84">
                  <c:v>24.497199999999996</c:v>
                </c:pt>
                <c:pt idx="85">
                  <c:v>31.446999999999999</c:v>
                </c:pt>
                <c:pt idx="86">
                  <c:v>51.729599999999998</c:v>
                </c:pt>
                <c:pt idx="87">
                  <c:v>41.646800000000006</c:v>
                </c:pt>
                <c:pt idx="88">
                  <c:v>41.731126666666675</c:v>
                </c:pt>
                <c:pt idx="89">
                  <c:v>49.558773333333335</c:v>
                </c:pt>
                <c:pt idx="90">
                  <c:v>42.429313333333333</c:v>
                </c:pt>
                <c:pt idx="91">
                  <c:v>36.834200000000003</c:v>
                </c:pt>
                <c:pt idx="92">
                  <c:v>30.547400000000003</c:v>
                </c:pt>
                <c:pt idx="93">
                  <c:v>30.139199999999999</c:v>
                </c:pt>
                <c:pt idx="94">
                  <c:v>25.799800000000005</c:v>
                </c:pt>
                <c:pt idx="95">
                  <c:v>34.925799999999995</c:v>
                </c:pt>
                <c:pt idx="96">
                  <c:v>35.864400000000003</c:v>
                </c:pt>
                <c:pt idx="97">
                  <c:v>27.830400000000001</c:v>
                </c:pt>
                <c:pt idx="98">
                  <c:v>29.767400000000002</c:v>
                </c:pt>
                <c:pt idx="99">
                  <c:v>32.856200000000001</c:v>
                </c:pt>
                <c:pt idx="100">
                  <c:v>27.188200000000002</c:v>
                </c:pt>
                <c:pt idx="101">
                  <c:v>27.047799999999999</c:v>
                </c:pt>
                <c:pt idx="102">
                  <c:v>26.273</c:v>
                </c:pt>
                <c:pt idx="103">
                  <c:v>28.285399999999996</c:v>
                </c:pt>
                <c:pt idx="104">
                  <c:v>28.880800000000001</c:v>
                </c:pt>
                <c:pt idx="105">
                  <c:v>42.671199999999999</c:v>
                </c:pt>
                <c:pt idx="106">
                  <c:v>26.782600000000002</c:v>
                </c:pt>
                <c:pt idx="107">
                  <c:v>28.97852533333333</c:v>
                </c:pt>
                <c:pt idx="108">
                  <c:v>50.978200000000001</c:v>
                </c:pt>
                <c:pt idx="109">
                  <c:v>38.74</c:v>
                </c:pt>
                <c:pt idx="110">
                  <c:v>32.515599999999999</c:v>
                </c:pt>
                <c:pt idx="111">
                  <c:v>37.011000000000003</c:v>
                </c:pt>
                <c:pt idx="112">
                  <c:v>32.247799999999998</c:v>
                </c:pt>
                <c:pt idx="113">
                  <c:v>32.408999999999999</c:v>
                </c:pt>
                <c:pt idx="114">
                  <c:v>39.288599999999995</c:v>
                </c:pt>
                <c:pt idx="115">
                  <c:v>34.951799999999999</c:v>
                </c:pt>
                <c:pt idx="116">
                  <c:v>41.792400000000001</c:v>
                </c:pt>
                <c:pt idx="117">
                  <c:v>47.101599999999998</c:v>
                </c:pt>
                <c:pt idx="118">
                  <c:v>40.002646666666664</c:v>
                </c:pt>
                <c:pt idx="119">
                  <c:v>42.958500000000001</c:v>
                </c:pt>
                <c:pt idx="120">
                  <c:v>43.136773333333331</c:v>
                </c:pt>
                <c:pt idx="121">
                  <c:v>43.982986666666662</c:v>
                </c:pt>
                <c:pt idx="122">
                  <c:v>46.878</c:v>
                </c:pt>
                <c:pt idx="123">
                  <c:v>61.263799999999989</c:v>
                </c:pt>
                <c:pt idx="124">
                  <c:v>39.884</c:v>
                </c:pt>
                <c:pt idx="125">
                  <c:v>61.768199999999993</c:v>
                </c:pt>
                <c:pt idx="126">
                  <c:v>43.659199999999998</c:v>
                </c:pt>
                <c:pt idx="127">
                  <c:v>37.476399999999998</c:v>
                </c:pt>
                <c:pt idx="128">
                  <c:v>33.027799999999999</c:v>
                </c:pt>
                <c:pt idx="129">
                  <c:v>43.063800000000001</c:v>
                </c:pt>
                <c:pt idx="130">
                  <c:v>40.962999999999994</c:v>
                </c:pt>
                <c:pt idx="131">
                  <c:v>37.013599999999997</c:v>
                </c:pt>
                <c:pt idx="132">
                  <c:v>43.279600000000009</c:v>
                </c:pt>
                <c:pt idx="133">
                  <c:v>46.009599999999992</c:v>
                </c:pt>
                <c:pt idx="134">
                  <c:v>63.999000000000002</c:v>
                </c:pt>
                <c:pt idx="135">
                  <c:v>57.7408</c:v>
                </c:pt>
                <c:pt idx="136">
                  <c:v>59.628399999999999</c:v>
                </c:pt>
                <c:pt idx="137">
                  <c:v>64.482600000000005</c:v>
                </c:pt>
                <c:pt idx="138">
                  <c:v>72.480199999999982</c:v>
                </c:pt>
                <c:pt idx="139">
                  <c:v>35.652976666666675</c:v>
                </c:pt>
                <c:pt idx="140">
                  <c:v>49.490999999999993</c:v>
                </c:pt>
                <c:pt idx="141">
                  <c:v>41.971799999999988</c:v>
                </c:pt>
                <c:pt idx="142">
                  <c:v>46.165599999999984</c:v>
                </c:pt>
                <c:pt idx="143">
                  <c:v>102.31780000000001</c:v>
                </c:pt>
                <c:pt idx="144">
                  <c:v>40.872</c:v>
                </c:pt>
                <c:pt idx="145">
                  <c:v>50.731200000000001</c:v>
                </c:pt>
                <c:pt idx="146">
                  <c:v>44.922800000000009</c:v>
                </c:pt>
                <c:pt idx="147">
                  <c:v>39.293799999999997</c:v>
                </c:pt>
                <c:pt idx="148">
                  <c:v>49.836800000000004</c:v>
                </c:pt>
                <c:pt idx="149">
                  <c:v>56.708599999999997</c:v>
                </c:pt>
                <c:pt idx="150">
                  <c:v>45.549399999999999</c:v>
                </c:pt>
                <c:pt idx="151">
                  <c:v>79.864199999999968</c:v>
                </c:pt>
                <c:pt idx="152">
                  <c:v>67.683199999999999</c:v>
                </c:pt>
                <c:pt idx="153">
                  <c:v>42.151884666666668</c:v>
                </c:pt>
                <c:pt idx="154">
                  <c:v>53.242800000000003</c:v>
                </c:pt>
                <c:pt idx="155">
                  <c:v>68.569799999999987</c:v>
                </c:pt>
                <c:pt idx="156">
                  <c:v>53.978599999999993</c:v>
                </c:pt>
                <c:pt idx="157">
                  <c:v>66.632800000000003</c:v>
                </c:pt>
                <c:pt idx="158">
                  <c:v>87.209199999999996</c:v>
                </c:pt>
                <c:pt idx="159">
                  <c:v>76.393199999999993</c:v>
                </c:pt>
                <c:pt idx="160">
                  <c:v>50.275671333333335</c:v>
                </c:pt>
                <c:pt idx="161">
                  <c:v>75.1738</c:v>
                </c:pt>
                <c:pt idx="162">
                  <c:v>63.9236</c:v>
                </c:pt>
                <c:pt idx="163">
                  <c:v>88.969399999999993</c:v>
                </c:pt>
                <c:pt idx="164">
                  <c:v>79.632800000000032</c:v>
                </c:pt>
                <c:pt idx="165">
                  <c:v>121.68519999999998</c:v>
                </c:pt>
                <c:pt idx="166">
                  <c:v>78.727999999999994</c:v>
                </c:pt>
                <c:pt idx="167">
                  <c:v>166.3116</c:v>
                </c:pt>
                <c:pt idx="168">
                  <c:v>131.85120000000001</c:v>
                </c:pt>
                <c:pt idx="169">
                  <c:v>115.52839999999999</c:v>
                </c:pt>
                <c:pt idx="170">
                  <c:v>164.23680000000007</c:v>
                </c:pt>
                <c:pt idx="171">
                  <c:v>163.86239999999998</c:v>
                </c:pt>
                <c:pt idx="172">
                  <c:v>186.34719999999993</c:v>
                </c:pt>
                <c:pt idx="173">
                  <c:v>140.4572</c:v>
                </c:pt>
                <c:pt idx="174">
                  <c:v>202.84160000000003</c:v>
                </c:pt>
                <c:pt idx="175">
                  <c:v>189.30079999999998</c:v>
                </c:pt>
                <c:pt idx="176">
                  <c:v>190.68139999999997</c:v>
                </c:pt>
                <c:pt idx="177">
                  <c:v>365.99635799999999</c:v>
                </c:pt>
                <c:pt idx="178">
                  <c:v>240.70020000000005</c:v>
                </c:pt>
                <c:pt idx="179">
                  <c:v>229.77500000000001</c:v>
                </c:pt>
                <c:pt idx="180">
                  <c:v>93.183999999999997</c:v>
                </c:pt>
                <c:pt idx="181">
                  <c:v>85.602400000000003</c:v>
                </c:pt>
                <c:pt idx="182">
                  <c:v>83.774599999999992</c:v>
                </c:pt>
                <c:pt idx="183">
                  <c:v>376.32912199999998</c:v>
                </c:pt>
                <c:pt idx="184">
                  <c:v>54.828800000000001</c:v>
                </c:pt>
                <c:pt idx="185">
                  <c:v>237.92079999999996</c:v>
                </c:pt>
                <c:pt idx="186">
                  <c:v>291.60820000000001</c:v>
                </c:pt>
                <c:pt idx="187">
                  <c:v>234.86840000000001</c:v>
                </c:pt>
                <c:pt idx="188">
                  <c:v>397.46269333333328</c:v>
                </c:pt>
                <c:pt idx="189">
                  <c:v>52.519999999999989</c:v>
                </c:pt>
                <c:pt idx="190">
                  <c:v>48.266400000000004</c:v>
                </c:pt>
                <c:pt idx="191">
                  <c:v>74.191000000000003</c:v>
                </c:pt>
              </c:numCache>
            </c:numRef>
          </c:yVal>
          <c:smooth val="0"/>
          <c:extLst>
            <c:ext xmlns:c16="http://schemas.microsoft.com/office/drawing/2014/chart" uri="{C3380CC4-5D6E-409C-BE32-E72D297353CC}">
              <c16:uniqueId val="{00000001-CFDE-46B9-B56F-72539CB53EE3}"/>
            </c:ext>
          </c:extLst>
        </c:ser>
        <c:dLbls>
          <c:showLegendKey val="0"/>
          <c:showVal val="0"/>
          <c:showCatName val="0"/>
          <c:showSerName val="0"/>
          <c:showPercent val="0"/>
          <c:showBubbleSize val="0"/>
        </c:dLbls>
        <c:axId val="248832760"/>
        <c:axId val="248832368"/>
      </c:scatterChart>
      <c:valAx>
        <c:axId val="248832760"/>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832368"/>
        <c:crosses val="autoZero"/>
        <c:crossBetween val="midCat"/>
      </c:valAx>
      <c:valAx>
        <c:axId val="248832368"/>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'2. TEC Mono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832760"/>
        <c:crosses val="autoZero"/>
        <c:crossBetween val="midCat"/>
      </c:valAx>
      <c:spPr>
        <a:noFill/>
        <a:ln>
          <a:noFill/>
        </a:ln>
        <a:effectLst/>
      </c:spPr>
    </c:plotArea>
    <c:legend>
      <c:legendPos val="r"/>
      <c:layout>
        <c:manualLayout>
          <c:xMode val="edge"/>
          <c:yMode val="edge"/>
          <c:x val="0.14331846019247593"/>
          <c:y val="0.19523075240594923"/>
          <c:w val="0.27612598425196849"/>
          <c:h val="0.15625109361329836"/>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Color MFD </a:t>
            </a:r>
            <a:r>
              <a:rPr lang="en-US" sz="1400" b="0" i="0" u="none" strike="noStrike" baseline="0">
                <a:effectLst/>
              </a:rPr>
              <a:t>and Digital Duplicator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81714785651792"/>
          <c:y val="0.17171296296296296"/>
          <c:w val="0.80405686789151343"/>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('Table of Contents'!$R$9,'Table of Contents'!$S$9,'Table of Contents'!$R$10,'Table of Contents'!$S$10,'Table of Contents'!$R$11,'Table of Contents'!$S$11,'Table of Contents'!$R$12,'Table of Contents'!$S$12,'Table of Contents'!$R$13,'Table of Contents'!$S$13,'Table of Contents'!$R$14,'Table of Contents'!$S$14)</c:f>
              <c:numCache>
                <c:formatCode>General</c:formatCode>
                <c:ptCount val="12"/>
                <c:pt idx="0">
                  <c:v>0</c:v>
                </c:pt>
                <c:pt idx="1">
                  <c:v>20</c:v>
                </c:pt>
                <c:pt idx="2">
                  <c:v>21</c:v>
                </c:pt>
                <c:pt idx="3">
                  <c:v>40</c:v>
                </c:pt>
                <c:pt idx="4">
                  <c:v>41</c:v>
                </c:pt>
                <c:pt idx="5">
                  <c:v>60</c:v>
                </c:pt>
                <c:pt idx="6">
                  <c:v>61</c:v>
                </c:pt>
                <c:pt idx="7">
                  <c:v>80</c:v>
                </c:pt>
                <c:pt idx="8">
                  <c:v>81</c:v>
                </c:pt>
                <c:pt idx="9">
                  <c:v>100</c:v>
                </c:pt>
                <c:pt idx="10">
                  <c:v>101</c:v>
                </c:pt>
                <c:pt idx="11">
                  <c:v>1000</c:v>
                </c:pt>
              </c:numCache>
            </c:numRef>
          </c:xVal>
          <c:yVal>
            <c:numRef>
              <c:f>('Table of Contents'!$T$9,'Table of Contents'!$U$9,'Table of Contents'!$T$10,'Table of Contents'!$U$10,'Table of Contents'!$T$11,'Table of Contents'!$U$11,'Table of Contents'!$T$12,'Table of Contents'!$U$12,'Table of Contents'!$T$13,'Table of Contents'!$U$13,'Table of Contents'!$T$14,'Table of Contents'!$U$14)</c:f>
              <c:numCache>
                <c:formatCode>0.0</c:formatCode>
                <c:ptCount val="12"/>
                <c:pt idx="0">
                  <c:v>14.84548</c:v>
                </c:pt>
                <c:pt idx="1">
                  <c:v>14.84548</c:v>
                </c:pt>
                <c:pt idx="2">
                  <c:v>14.8</c:v>
                </c:pt>
                <c:pt idx="3">
                  <c:v>32.296550000000003</c:v>
                </c:pt>
                <c:pt idx="4">
                  <c:v>32.799999999999997</c:v>
                </c:pt>
                <c:pt idx="5">
                  <c:v>44.849609999999998</c:v>
                </c:pt>
                <c:pt idx="6">
                  <c:v>44.8</c:v>
                </c:pt>
                <c:pt idx="7">
                  <c:v>87.380800000000008</c:v>
                </c:pt>
                <c:pt idx="8">
                  <c:v>88.800000000000011</c:v>
                </c:pt>
                <c:pt idx="9">
                  <c:v>273.95159999999998</c:v>
                </c:pt>
                <c:pt idx="10">
                  <c:v>282.79999999999995</c:v>
                </c:pt>
                <c:pt idx="11">
                  <c:v>9003.1</c:v>
                </c:pt>
              </c:numCache>
            </c:numRef>
          </c:yVal>
          <c:smooth val="0"/>
          <c:extLst>
            <c:ext xmlns:c16="http://schemas.microsoft.com/office/drawing/2014/chart" uri="{C3380CC4-5D6E-409C-BE32-E72D297353CC}">
              <c16:uniqueId val="{00000001-8B60-4039-BAD3-6341A954C444}"/>
            </c:ext>
          </c:extLst>
        </c:ser>
        <c:ser>
          <c:idx val="1"/>
          <c:order val="1"/>
          <c:tx>
            <c:strRef>
              <c:f>'3. TEC Color MFD'!$O$3:$O$4</c:f>
              <c:strCache>
                <c:ptCount val="2"/>
                <c:pt idx="0">
                  <c:v>Color</c:v>
                </c:pt>
                <c:pt idx="1">
                  <c:v>MFD</c:v>
                </c:pt>
              </c:strCache>
            </c:strRef>
          </c:tx>
          <c:spPr>
            <a:ln w="25400" cap="rnd">
              <a:noFill/>
              <a:round/>
            </a:ln>
            <a:effectLst/>
          </c:spPr>
          <c:marker>
            <c:symbol val="circle"/>
            <c:size val="5"/>
            <c:spPr>
              <a:solidFill>
                <a:schemeClr val="accent2"/>
              </a:solidFill>
              <a:ln w="9525">
                <a:solidFill>
                  <a:schemeClr val="accent2"/>
                </a:solidFill>
              </a:ln>
              <a:effectLst/>
            </c:spPr>
          </c:marker>
          <c:xVal>
            <c:numRef>
              <c:f>'3. TEC Color MFD'!$N$9:$N$400</c:f>
              <c:numCache>
                <c:formatCode>General</c:formatCode>
                <c:ptCount val="392"/>
                <c:pt idx="0">
                  <c:v>15</c:v>
                </c:pt>
                <c:pt idx="1">
                  <c:v>17</c:v>
                </c:pt>
                <c:pt idx="2">
                  <c:v>18</c:v>
                </c:pt>
                <c:pt idx="3">
                  <c:v>19</c:v>
                </c:pt>
                <c:pt idx="4">
                  <c:v>19</c:v>
                </c:pt>
                <c:pt idx="5">
                  <c:v>19</c:v>
                </c:pt>
                <c:pt idx="6">
                  <c:v>19</c:v>
                </c:pt>
                <c:pt idx="7">
                  <c:v>20</c:v>
                </c:pt>
                <c:pt idx="8">
                  <c:v>20</c:v>
                </c:pt>
                <c:pt idx="9">
                  <c:v>20</c:v>
                </c:pt>
                <c:pt idx="10">
                  <c:v>21</c:v>
                </c:pt>
                <c:pt idx="11">
                  <c:v>22</c:v>
                </c:pt>
                <c:pt idx="12">
                  <c:v>22</c:v>
                </c:pt>
                <c:pt idx="13">
                  <c:v>22</c:v>
                </c:pt>
                <c:pt idx="14">
                  <c:v>22</c:v>
                </c:pt>
                <c:pt idx="15">
                  <c:v>22</c:v>
                </c:pt>
                <c:pt idx="16">
                  <c:v>22</c:v>
                </c:pt>
                <c:pt idx="17">
                  <c:v>22</c:v>
                </c:pt>
                <c:pt idx="18">
                  <c:v>24</c:v>
                </c:pt>
                <c:pt idx="19">
                  <c:v>25</c:v>
                </c:pt>
                <c:pt idx="20">
                  <c:v>25</c:v>
                </c:pt>
                <c:pt idx="21">
                  <c:v>25</c:v>
                </c:pt>
                <c:pt idx="22">
                  <c:v>25</c:v>
                </c:pt>
                <c:pt idx="23">
                  <c:v>25</c:v>
                </c:pt>
                <c:pt idx="24">
                  <c:v>25</c:v>
                </c:pt>
                <c:pt idx="25">
                  <c:v>25</c:v>
                </c:pt>
                <c:pt idx="26">
                  <c:v>25</c:v>
                </c:pt>
                <c:pt idx="27">
                  <c:v>25</c:v>
                </c:pt>
                <c:pt idx="28">
                  <c:v>25</c:v>
                </c:pt>
                <c:pt idx="29">
                  <c:v>25</c:v>
                </c:pt>
                <c:pt idx="30">
                  <c:v>25</c:v>
                </c:pt>
                <c:pt idx="31">
                  <c:v>26</c:v>
                </c:pt>
                <c:pt idx="32">
                  <c:v>26</c:v>
                </c:pt>
                <c:pt idx="33">
                  <c:v>27</c:v>
                </c:pt>
                <c:pt idx="34">
                  <c:v>27</c:v>
                </c:pt>
                <c:pt idx="35">
                  <c:v>28</c:v>
                </c:pt>
                <c:pt idx="36">
                  <c:v>28</c:v>
                </c:pt>
                <c:pt idx="37">
                  <c:v>28</c:v>
                </c:pt>
                <c:pt idx="38">
                  <c:v>28</c:v>
                </c:pt>
                <c:pt idx="39">
                  <c:v>28</c:v>
                </c:pt>
                <c:pt idx="40">
                  <c:v>28</c:v>
                </c:pt>
                <c:pt idx="41">
                  <c:v>28</c:v>
                </c:pt>
                <c:pt idx="42">
                  <c:v>30</c:v>
                </c:pt>
                <c:pt idx="43">
                  <c:v>30</c:v>
                </c:pt>
                <c:pt idx="44">
                  <c:v>30</c:v>
                </c:pt>
                <c:pt idx="45">
                  <c:v>30</c:v>
                </c:pt>
                <c:pt idx="46">
                  <c:v>30</c:v>
                </c:pt>
                <c:pt idx="47">
                  <c:v>30</c:v>
                </c:pt>
                <c:pt idx="48">
                  <c:v>30</c:v>
                </c:pt>
                <c:pt idx="49">
                  <c:v>30</c:v>
                </c:pt>
                <c:pt idx="50">
                  <c:v>30</c:v>
                </c:pt>
                <c:pt idx="51">
                  <c:v>30</c:v>
                </c:pt>
                <c:pt idx="52">
                  <c:v>30</c:v>
                </c:pt>
                <c:pt idx="53">
                  <c:v>30</c:v>
                </c:pt>
                <c:pt idx="54">
                  <c:v>30</c:v>
                </c:pt>
                <c:pt idx="55">
                  <c:v>30</c:v>
                </c:pt>
                <c:pt idx="56">
                  <c:v>31</c:v>
                </c:pt>
                <c:pt idx="57">
                  <c:v>31</c:v>
                </c:pt>
                <c:pt idx="58">
                  <c:v>31</c:v>
                </c:pt>
                <c:pt idx="59">
                  <c:v>31</c:v>
                </c:pt>
                <c:pt idx="60">
                  <c:v>32</c:v>
                </c:pt>
                <c:pt idx="61">
                  <c:v>32</c:v>
                </c:pt>
                <c:pt idx="62">
                  <c:v>32</c:v>
                </c:pt>
                <c:pt idx="63">
                  <c:v>33</c:v>
                </c:pt>
                <c:pt idx="64">
                  <c:v>35</c:v>
                </c:pt>
                <c:pt idx="65">
                  <c:v>35</c:v>
                </c:pt>
                <c:pt idx="66">
                  <c:v>35</c:v>
                </c:pt>
                <c:pt idx="67">
                  <c:v>35</c:v>
                </c:pt>
                <c:pt idx="68">
                  <c:v>35</c:v>
                </c:pt>
                <c:pt idx="69">
                  <c:v>35</c:v>
                </c:pt>
                <c:pt idx="70">
                  <c:v>35</c:v>
                </c:pt>
                <c:pt idx="71">
                  <c:v>35</c:v>
                </c:pt>
                <c:pt idx="72">
                  <c:v>35</c:v>
                </c:pt>
                <c:pt idx="73">
                  <c:v>36</c:v>
                </c:pt>
                <c:pt idx="74">
                  <c:v>36</c:v>
                </c:pt>
                <c:pt idx="75">
                  <c:v>36</c:v>
                </c:pt>
                <c:pt idx="76">
                  <c:v>36</c:v>
                </c:pt>
                <c:pt idx="77">
                  <c:v>36</c:v>
                </c:pt>
                <c:pt idx="78">
                  <c:v>37</c:v>
                </c:pt>
                <c:pt idx="79">
                  <c:v>37</c:v>
                </c:pt>
                <c:pt idx="80">
                  <c:v>37</c:v>
                </c:pt>
                <c:pt idx="81">
                  <c:v>40</c:v>
                </c:pt>
                <c:pt idx="82">
                  <c:v>40</c:v>
                </c:pt>
                <c:pt idx="83">
                  <c:v>40</c:v>
                </c:pt>
                <c:pt idx="84">
                  <c:v>40</c:v>
                </c:pt>
                <c:pt idx="85">
                  <c:v>40</c:v>
                </c:pt>
                <c:pt idx="86">
                  <c:v>40</c:v>
                </c:pt>
                <c:pt idx="87">
                  <c:v>40</c:v>
                </c:pt>
                <c:pt idx="88">
                  <c:v>40</c:v>
                </c:pt>
                <c:pt idx="89">
                  <c:v>40</c:v>
                </c:pt>
                <c:pt idx="90">
                  <c:v>42</c:v>
                </c:pt>
                <c:pt idx="91">
                  <c:v>42</c:v>
                </c:pt>
                <c:pt idx="92">
                  <c:v>42</c:v>
                </c:pt>
                <c:pt idx="93">
                  <c:v>42</c:v>
                </c:pt>
                <c:pt idx="94">
                  <c:v>45</c:v>
                </c:pt>
                <c:pt idx="95">
                  <c:v>45</c:v>
                </c:pt>
                <c:pt idx="96">
                  <c:v>45</c:v>
                </c:pt>
                <c:pt idx="97">
                  <c:v>45</c:v>
                </c:pt>
                <c:pt idx="98">
                  <c:v>45</c:v>
                </c:pt>
                <c:pt idx="99">
                  <c:v>45</c:v>
                </c:pt>
                <c:pt idx="100">
                  <c:v>45</c:v>
                </c:pt>
                <c:pt idx="101">
                  <c:v>50</c:v>
                </c:pt>
                <c:pt idx="102">
                  <c:v>50</c:v>
                </c:pt>
                <c:pt idx="103">
                  <c:v>50</c:v>
                </c:pt>
                <c:pt idx="104">
                  <c:v>50</c:v>
                </c:pt>
                <c:pt idx="105">
                  <c:v>50</c:v>
                </c:pt>
                <c:pt idx="106">
                  <c:v>50</c:v>
                </c:pt>
                <c:pt idx="107">
                  <c:v>50</c:v>
                </c:pt>
                <c:pt idx="108">
                  <c:v>50</c:v>
                </c:pt>
                <c:pt idx="109">
                  <c:v>50</c:v>
                </c:pt>
                <c:pt idx="110">
                  <c:v>50</c:v>
                </c:pt>
                <c:pt idx="111">
                  <c:v>52</c:v>
                </c:pt>
                <c:pt idx="112">
                  <c:v>55</c:v>
                </c:pt>
                <c:pt idx="113">
                  <c:v>55</c:v>
                </c:pt>
                <c:pt idx="114">
                  <c:v>55</c:v>
                </c:pt>
                <c:pt idx="115">
                  <c:v>55</c:v>
                </c:pt>
                <c:pt idx="116">
                  <c:v>55</c:v>
                </c:pt>
                <c:pt idx="117">
                  <c:v>55</c:v>
                </c:pt>
                <c:pt idx="118">
                  <c:v>55</c:v>
                </c:pt>
                <c:pt idx="119">
                  <c:v>60</c:v>
                </c:pt>
                <c:pt idx="120">
                  <c:v>60</c:v>
                </c:pt>
                <c:pt idx="121">
                  <c:v>60</c:v>
                </c:pt>
                <c:pt idx="122">
                  <c:v>60</c:v>
                </c:pt>
                <c:pt idx="123">
                  <c:v>60</c:v>
                </c:pt>
                <c:pt idx="124">
                  <c:v>60</c:v>
                </c:pt>
                <c:pt idx="125">
                  <c:v>60</c:v>
                </c:pt>
                <c:pt idx="126">
                  <c:v>60</c:v>
                </c:pt>
                <c:pt idx="127">
                  <c:v>60</c:v>
                </c:pt>
                <c:pt idx="128">
                  <c:v>60</c:v>
                </c:pt>
                <c:pt idx="129">
                  <c:v>60</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70</c:v>
                </c:pt>
                <c:pt idx="143">
                  <c:v>70</c:v>
                </c:pt>
                <c:pt idx="144">
                  <c:v>70</c:v>
                </c:pt>
                <c:pt idx="145">
                  <c:v>70</c:v>
                </c:pt>
                <c:pt idx="146">
                  <c:v>70</c:v>
                </c:pt>
                <c:pt idx="147">
                  <c:v>70</c:v>
                </c:pt>
                <c:pt idx="148">
                  <c:v>70</c:v>
                </c:pt>
                <c:pt idx="149">
                  <c:v>70</c:v>
                </c:pt>
                <c:pt idx="150">
                  <c:v>70</c:v>
                </c:pt>
                <c:pt idx="151">
                  <c:v>75</c:v>
                </c:pt>
                <c:pt idx="152">
                  <c:v>75</c:v>
                </c:pt>
                <c:pt idx="153">
                  <c:v>75</c:v>
                </c:pt>
                <c:pt idx="154">
                  <c:v>75</c:v>
                </c:pt>
                <c:pt idx="155">
                  <c:v>75</c:v>
                </c:pt>
                <c:pt idx="156">
                  <c:v>75</c:v>
                </c:pt>
                <c:pt idx="157">
                  <c:v>75</c:v>
                </c:pt>
                <c:pt idx="158">
                  <c:v>80</c:v>
                </c:pt>
                <c:pt idx="159">
                  <c:v>80</c:v>
                </c:pt>
                <c:pt idx="160">
                  <c:v>80</c:v>
                </c:pt>
                <c:pt idx="161">
                  <c:v>80</c:v>
                </c:pt>
                <c:pt idx="162">
                  <c:v>80</c:v>
                </c:pt>
                <c:pt idx="163">
                  <c:v>80</c:v>
                </c:pt>
                <c:pt idx="164">
                  <c:v>80</c:v>
                </c:pt>
                <c:pt idx="165">
                  <c:v>80</c:v>
                </c:pt>
                <c:pt idx="166">
                  <c:v>80</c:v>
                </c:pt>
                <c:pt idx="167">
                  <c:v>80</c:v>
                </c:pt>
                <c:pt idx="168">
                  <c:v>85</c:v>
                </c:pt>
                <c:pt idx="169">
                  <c:v>85</c:v>
                </c:pt>
                <c:pt idx="170">
                  <c:v>85</c:v>
                </c:pt>
                <c:pt idx="171">
                  <c:v>100</c:v>
                </c:pt>
                <c:pt idx="172">
                  <c:v>100</c:v>
                </c:pt>
                <c:pt idx="173">
                  <c:v>150</c:v>
                </c:pt>
              </c:numCache>
            </c:numRef>
          </c:xVal>
          <c:yVal>
            <c:numRef>
              <c:f>'3. TEC Color MFD'!$O$9:$O$293</c:f>
              <c:numCache>
                <c:formatCode>General</c:formatCode>
                <c:ptCount val="285"/>
                <c:pt idx="0">
                  <c:v>10.119741666666666</c:v>
                </c:pt>
                <c:pt idx="1">
                  <c:v>12.235275</c:v>
                </c:pt>
                <c:pt idx="2">
                  <c:v>13.401049999999998</c:v>
                </c:pt>
                <c:pt idx="3">
                  <c:v>12.238633333333333</c:v>
                </c:pt>
                <c:pt idx="4">
                  <c:v>28.04259466666667</c:v>
                </c:pt>
                <c:pt idx="5">
                  <c:v>33.700116666666673</c:v>
                </c:pt>
                <c:pt idx="6">
                  <c:v>21.167033333333332</c:v>
                </c:pt>
                <c:pt idx="7">
                  <c:v>14.6328</c:v>
                </c:pt>
                <c:pt idx="8">
                  <c:v>15.1645</c:v>
                </c:pt>
                <c:pt idx="9">
                  <c:v>17.995899999999999</c:v>
                </c:pt>
                <c:pt idx="10">
                  <c:v>27.501175</c:v>
                </c:pt>
                <c:pt idx="11">
                  <c:v>17.459866666666667</c:v>
                </c:pt>
                <c:pt idx="12">
                  <c:v>15.720466666666665</c:v>
                </c:pt>
                <c:pt idx="13">
                  <c:v>27.248017333333337</c:v>
                </c:pt>
                <c:pt idx="14">
                  <c:v>25.98353333333333</c:v>
                </c:pt>
                <c:pt idx="15">
                  <c:v>27.267716666666665</c:v>
                </c:pt>
                <c:pt idx="16">
                  <c:v>16.491583333333331</c:v>
                </c:pt>
                <c:pt idx="17">
                  <c:v>24.250200000000003</c:v>
                </c:pt>
                <c:pt idx="18">
                  <c:v>17.333333333333332</c:v>
                </c:pt>
                <c:pt idx="19">
                  <c:v>32.773359666666664</c:v>
                </c:pt>
                <c:pt idx="20">
                  <c:v>33.121833333333328</c:v>
                </c:pt>
                <c:pt idx="21">
                  <c:v>16.142208333333333</c:v>
                </c:pt>
                <c:pt idx="22">
                  <c:v>30.329558999999993</c:v>
                </c:pt>
                <c:pt idx="23">
                  <c:v>28.324508333333334</c:v>
                </c:pt>
                <c:pt idx="24">
                  <c:v>19.235016666666667</c:v>
                </c:pt>
                <c:pt idx="25">
                  <c:v>19.94113333333333</c:v>
                </c:pt>
                <c:pt idx="26">
                  <c:v>38.440783333333322</c:v>
                </c:pt>
                <c:pt idx="27">
                  <c:v>16.916466666666668</c:v>
                </c:pt>
                <c:pt idx="28">
                  <c:v>18.364016666666668</c:v>
                </c:pt>
                <c:pt idx="29">
                  <c:v>18.254708333333333</c:v>
                </c:pt>
                <c:pt idx="30">
                  <c:v>20.126275</c:v>
                </c:pt>
                <c:pt idx="31">
                  <c:v>13.26975</c:v>
                </c:pt>
                <c:pt idx="32">
                  <c:v>24.993799999999997</c:v>
                </c:pt>
                <c:pt idx="33">
                  <c:v>36.818058333333326</c:v>
                </c:pt>
                <c:pt idx="34">
                  <c:v>18.70396666666667</c:v>
                </c:pt>
                <c:pt idx="35">
                  <c:v>17.7866</c:v>
                </c:pt>
                <c:pt idx="36">
                  <c:v>35.703650666666661</c:v>
                </c:pt>
                <c:pt idx="37">
                  <c:v>25.051242666666667</c:v>
                </c:pt>
                <c:pt idx="38">
                  <c:v>31.669299999999996</c:v>
                </c:pt>
                <c:pt idx="39">
                  <c:v>20.732833333333332</c:v>
                </c:pt>
                <c:pt idx="40">
                  <c:v>29.328866666666663</c:v>
                </c:pt>
                <c:pt idx="41">
                  <c:v>20.203733333333332</c:v>
                </c:pt>
                <c:pt idx="42">
                  <c:v>21.26691666666667</c:v>
                </c:pt>
                <c:pt idx="43">
                  <c:v>19.204249999999998</c:v>
                </c:pt>
                <c:pt idx="44">
                  <c:v>36.551684000000002</c:v>
                </c:pt>
                <c:pt idx="45">
                  <c:v>34.127383333333334</c:v>
                </c:pt>
                <c:pt idx="46">
                  <c:v>23.6951</c:v>
                </c:pt>
                <c:pt idx="47">
                  <c:v>20.435133333333333</c:v>
                </c:pt>
                <c:pt idx="48">
                  <c:v>26.519566666666663</c:v>
                </c:pt>
                <c:pt idx="49">
                  <c:v>28.469133333333339</c:v>
                </c:pt>
                <c:pt idx="50">
                  <c:v>28.430133333333345</c:v>
                </c:pt>
                <c:pt idx="51">
                  <c:v>27.684799999999999</c:v>
                </c:pt>
                <c:pt idx="52">
                  <c:v>27.62413333333334</c:v>
                </c:pt>
                <c:pt idx="53">
                  <c:v>22.234766666666669</c:v>
                </c:pt>
                <c:pt idx="54">
                  <c:v>57.734083333333331</c:v>
                </c:pt>
                <c:pt idx="55">
                  <c:v>26.992983333333338</c:v>
                </c:pt>
                <c:pt idx="56">
                  <c:v>26.895700000000001</c:v>
                </c:pt>
                <c:pt idx="57">
                  <c:v>31.766843333333327</c:v>
                </c:pt>
                <c:pt idx="58">
                  <c:v>32.980072666666672</c:v>
                </c:pt>
                <c:pt idx="59">
                  <c:v>20.931299999999997</c:v>
                </c:pt>
                <c:pt idx="60">
                  <c:v>40.115400000000001</c:v>
                </c:pt>
                <c:pt idx="61">
                  <c:v>39.556400000000004</c:v>
                </c:pt>
                <c:pt idx="62">
                  <c:v>26.0078</c:v>
                </c:pt>
                <c:pt idx="63">
                  <c:v>32.70539999999999</c:v>
                </c:pt>
                <c:pt idx="64">
                  <c:v>30.295200000000001</c:v>
                </c:pt>
                <c:pt idx="65">
                  <c:v>25.066600000000001</c:v>
                </c:pt>
                <c:pt idx="66">
                  <c:v>28.802800000000005</c:v>
                </c:pt>
                <c:pt idx="67">
                  <c:v>49.594133333333332</c:v>
                </c:pt>
                <c:pt idx="68">
                  <c:v>22.6538</c:v>
                </c:pt>
                <c:pt idx="69">
                  <c:v>31.8188</c:v>
                </c:pt>
                <c:pt idx="70">
                  <c:v>30.700799999999997</c:v>
                </c:pt>
                <c:pt idx="71">
                  <c:v>25.167999999999996</c:v>
                </c:pt>
                <c:pt idx="72">
                  <c:v>61.801999999999992</c:v>
                </c:pt>
                <c:pt idx="73">
                  <c:v>19.344000000000001</c:v>
                </c:pt>
                <c:pt idx="74">
                  <c:v>32.591000000000001</c:v>
                </c:pt>
                <c:pt idx="75">
                  <c:v>49.051599999999993</c:v>
                </c:pt>
                <c:pt idx="76">
                  <c:v>35.352200000000003</c:v>
                </c:pt>
                <c:pt idx="77">
                  <c:v>27.510599999999997</c:v>
                </c:pt>
                <c:pt idx="78">
                  <c:v>43.586400000000005</c:v>
                </c:pt>
                <c:pt idx="79">
                  <c:v>56.490200000000009</c:v>
                </c:pt>
                <c:pt idx="80">
                  <c:v>38.888199999999998</c:v>
                </c:pt>
                <c:pt idx="81">
                  <c:v>47.7958</c:v>
                </c:pt>
                <c:pt idx="82">
                  <c:v>33.7012</c:v>
                </c:pt>
                <c:pt idx="83">
                  <c:v>40.648400000000002</c:v>
                </c:pt>
                <c:pt idx="84">
                  <c:v>30.292599999999993</c:v>
                </c:pt>
                <c:pt idx="85">
                  <c:v>33.599227999999997</c:v>
                </c:pt>
                <c:pt idx="86">
                  <c:v>38.407200000000003</c:v>
                </c:pt>
                <c:pt idx="87">
                  <c:v>32.198400000000007</c:v>
                </c:pt>
                <c:pt idx="88">
                  <c:v>34.782799999999995</c:v>
                </c:pt>
                <c:pt idx="89">
                  <c:v>32.858800000000002</c:v>
                </c:pt>
                <c:pt idx="90">
                  <c:v>34.590400000000002</c:v>
                </c:pt>
                <c:pt idx="91">
                  <c:v>62.303800000000003</c:v>
                </c:pt>
                <c:pt idx="92">
                  <c:v>28.451800000000002</c:v>
                </c:pt>
                <c:pt idx="93">
                  <c:v>43.321200000000005</c:v>
                </c:pt>
                <c:pt idx="94">
                  <c:v>31.306062666666659</c:v>
                </c:pt>
                <c:pt idx="95">
                  <c:v>45.442799999999991</c:v>
                </c:pt>
                <c:pt idx="96">
                  <c:v>34.655400000000014</c:v>
                </c:pt>
                <c:pt idx="97">
                  <c:v>65.632666666666665</c:v>
                </c:pt>
                <c:pt idx="98">
                  <c:v>28.5688</c:v>
                </c:pt>
                <c:pt idx="99">
                  <c:v>32.567599999999999</c:v>
                </c:pt>
                <c:pt idx="100">
                  <c:v>73.600799999999992</c:v>
                </c:pt>
                <c:pt idx="101">
                  <c:v>52.369200000000006</c:v>
                </c:pt>
                <c:pt idx="102">
                  <c:v>45.689800000000005</c:v>
                </c:pt>
                <c:pt idx="103">
                  <c:v>36.389600000000002</c:v>
                </c:pt>
                <c:pt idx="104">
                  <c:v>32.093897333333338</c:v>
                </c:pt>
                <c:pt idx="105">
                  <c:v>36.357126000000008</c:v>
                </c:pt>
                <c:pt idx="106">
                  <c:v>50.592073999999997</c:v>
                </c:pt>
                <c:pt idx="107">
                  <c:v>44.894200000000005</c:v>
                </c:pt>
                <c:pt idx="108">
                  <c:v>38.568400000000004</c:v>
                </c:pt>
                <c:pt idx="109">
                  <c:v>49.992800000000003</c:v>
                </c:pt>
                <c:pt idx="110">
                  <c:v>35.633000000000003</c:v>
                </c:pt>
                <c:pt idx="111">
                  <c:v>60.216866666666668</c:v>
                </c:pt>
                <c:pt idx="112">
                  <c:v>63.025733333333335</c:v>
                </c:pt>
                <c:pt idx="113">
                  <c:v>31.337800000000001</c:v>
                </c:pt>
                <c:pt idx="114">
                  <c:v>57.797999999999995</c:v>
                </c:pt>
                <c:pt idx="115">
                  <c:v>44.8474</c:v>
                </c:pt>
                <c:pt idx="116">
                  <c:v>75.64266666666667</c:v>
                </c:pt>
                <c:pt idx="117">
                  <c:v>37.824799999999996</c:v>
                </c:pt>
                <c:pt idx="118">
                  <c:v>78.657800000000009</c:v>
                </c:pt>
                <c:pt idx="119">
                  <c:v>65.026866666666663</c:v>
                </c:pt>
                <c:pt idx="120">
                  <c:v>44.89159999999999</c:v>
                </c:pt>
                <c:pt idx="121">
                  <c:v>42.03719000000001</c:v>
                </c:pt>
                <c:pt idx="122">
                  <c:v>31.814813333333337</c:v>
                </c:pt>
                <c:pt idx="123">
                  <c:v>42.909385999999998</c:v>
                </c:pt>
                <c:pt idx="124">
                  <c:v>50.592073999999997</c:v>
                </c:pt>
                <c:pt idx="125">
                  <c:v>50.575200000000009</c:v>
                </c:pt>
                <c:pt idx="126">
                  <c:v>133.1018</c:v>
                </c:pt>
                <c:pt idx="127">
                  <c:v>47.317399999999999</c:v>
                </c:pt>
                <c:pt idx="128">
                  <c:v>41.061799999999998</c:v>
                </c:pt>
                <c:pt idx="129">
                  <c:v>57.038800000000002</c:v>
                </c:pt>
                <c:pt idx="130">
                  <c:v>140.6002</c:v>
                </c:pt>
                <c:pt idx="131">
                  <c:v>118.46119999999999</c:v>
                </c:pt>
                <c:pt idx="132">
                  <c:v>63.094199999999994</c:v>
                </c:pt>
                <c:pt idx="133">
                  <c:v>31.322459999999985</c:v>
                </c:pt>
                <c:pt idx="134">
                  <c:v>18.056999999999999</c:v>
                </c:pt>
                <c:pt idx="135">
                  <c:v>54.740400000000001</c:v>
                </c:pt>
                <c:pt idx="136">
                  <c:v>60.174399999999999</c:v>
                </c:pt>
                <c:pt idx="137">
                  <c:v>82.339399999999983</c:v>
                </c:pt>
                <c:pt idx="138">
                  <c:v>65.033799999999999</c:v>
                </c:pt>
                <c:pt idx="139">
                  <c:v>85.844200000000001</c:v>
                </c:pt>
                <c:pt idx="140">
                  <c:v>102.74160000000001</c:v>
                </c:pt>
                <c:pt idx="141">
                  <c:v>53.313000000000002</c:v>
                </c:pt>
                <c:pt idx="142">
                  <c:v>63.874199999999988</c:v>
                </c:pt>
                <c:pt idx="143">
                  <c:v>37.83537333333333</c:v>
                </c:pt>
                <c:pt idx="144">
                  <c:v>33.419897333333331</c:v>
                </c:pt>
                <c:pt idx="145">
                  <c:v>43.712803333333341</c:v>
                </c:pt>
                <c:pt idx="146">
                  <c:v>149.00080000000003</c:v>
                </c:pt>
                <c:pt idx="147">
                  <c:v>72.147400000000005</c:v>
                </c:pt>
                <c:pt idx="148">
                  <c:v>109.6186</c:v>
                </c:pt>
                <c:pt idx="149">
                  <c:v>97.20359999999998</c:v>
                </c:pt>
                <c:pt idx="150">
                  <c:v>94.044599999999988</c:v>
                </c:pt>
                <c:pt idx="151">
                  <c:v>131.09720000000002</c:v>
                </c:pt>
                <c:pt idx="152">
                  <c:v>19.1646</c:v>
                </c:pt>
                <c:pt idx="153">
                  <c:v>79.347943999999998</c:v>
                </c:pt>
                <c:pt idx="154">
                  <c:v>78.812361333333342</c:v>
                </c:pt>
                <c:pt idx="155">
                  <c:v>68.858400000000003</c:v>
                </c:pt>
                <c:pt idx="156">
                  <c:v>106.68060000000001</c:v>
                </c:pt>
                <c:pt idx="157">
                  <c:v>66.653599999999997</c:v>
                </c:pt>
                <c:pt idx="158">
                  <c:v>235.46379999999996</c:v>
                </c:pt>
                <c:pt idx="159">
                  <c:v>76.172200000000004</c:v>
                </c:pt>
                <c:pt idx="160">
                  <c:v>38.026663999999997</c:v>
                </c:pt>
                <c:pt idx="161">
                  <c:v>37.66457066666667</c:v>
                </c:pt>
                <c:pt idx="162">
                  <c:v>45.121440000000007</c:v>
                </c:pt>
                <c:pt idx="163">
                  <c:v>124.8468</c:v>
                </c:pt>
                <c:pt idx="164">
                  <c:v>88.1374</c:v>
                </c:pt>
                <c:pt idx="165">
                  <c:v>86.876400000000004</c:v>
                </c:pt>
                <c:pt idx="166">
                  <c:v>101.3402</c:v>
                </c:pt>
                <c:pt idx="167">
                  <c:v>118.38060000000002</c:v>
                </c:pt>
                <c:pt idx="168">
                  <c:v>140.05419999999995</c:v>
                </c:pt>
                <c:pt idx="169">
                  <c:v>245.53360000000001</c:v>
                </c:pt>
                <c:pt idx="170">
                  <c:v>81.187599999999989</c:v>
                </c:pt>
                <c:pt idx="171">
                  <c:v>23.194600000000001</c:v>
                </c:pt>
                <c:pt idx="172">
                  <c:v>273.95159999999998</c:v>
                </c:pt>
                <c:pt idx="173">
                  <c:v>57.233800000000009</c:v>
                </c:pt>
              </c:numCache>
            </c:numRef>
          </c:yVal>
          <c:smooth val="0"/>
          <c:extLst>
            <c:ext xmlns:c16="http://schemas.microsoft.com/office/drawing/2014/chart" uri="{C3380CC4-5D6E-409C-BE32-E72D297353CC}">
              <c16:uniqueId val="{00000002-8B60-4039-BAD3-6341A954C444}"/>
            </c:ext>
          </c:extLst>
        </c:ser>
        <c:dLbls>
          <c:showLegendKey val="0"/>
          <c:showVal val="0"/>
          <c:showCatName val="0"/>
          <c:showSerName val="0"/>
          <c:showPercent val="0"/>
          <c:showBubbleSize val="0"/>
        </c:dLbls>
        <c:axId val="478473152"/>
        <c:axId val="246410192"/>
      </c:scatterChart>
      <c:valAx>
        <c:axId val="478473152"/>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410192"/>
        <c:crosses val="autoZero"/>
        <c:crossBetween val="midCat"/>
      </c:valAx>
      <c:valAx>
        <c:axId val="246410192"/>
        <c:scaling>
          <c:orientation val="minMax"/>
          <c:max val="1500"/>
          <c:min val="0"/>
        </c:scaling>
        <c:delete val="0"/>
        <c:axPos val="l"/>
        <c:majorGridlines>
          <c:spPr>
            <a:ln w="9525" cap="flat" cmpd="sng" algn="ctr">
              <a:solidFill>
                <a:schemeClr val="tx1">
                  <a:lumMod val="15000"/>
                  <a:lumOff val="85000"/>
                </a:schemeClr>
              </a:solidFill>
              <a:round/>
            </a:ln>
            <a:effectLst/>
          </c:spPr>
        </c:majorGridlines>
        <c:title>
          <c:tx>
            <c:strRef>
              <c:f>'3. TEC Color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73152"/>
        <c:crosses val="autoZero"/>
        <c:crossBetween val="midCat"/>
      </c:valAx>
      <c:spPr>
        <a:noFill/>
        <a:ln>
          <a:noFill/>
        </a:ln>
        <a:effectLst/>
      </c:spPr>
    </c:plotArea>
    <c:legend>
      <c:legendPos val="r"/>
      <c:layout>
        <c:manualLayout>
          <c:xMode val="edge"/>
          <c:yMode val="edge"/>
          <c:x val="0.16554068241469816"/>
          <c:y val="0.19523075240594923"/>
          <c:w val="0.26793110236220474"/>
          <c:h val="0.15625109361329836"/>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Color MFD </a:t>
            </a:r>
            <a:r>
              <a:rPr lang="en-US" sz="1400" b="0" i="0" u="none" strike="noStrike" baseline="0">
                <a:effectLst/>
              </a:rPr>
              <a:t>and Digital Duplicator </a:t>
            </a:r>
            <a:r>
              <a:rPr lang="en-US"/>
              <a:t>- Detail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15048118985127"/>
          <c:y val="0.17171296296296296"/>
          <c:w val="0.81194575678040248"/>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('Table of Contents'!$R$9,'Table of Contents'!$S$9,'Table of Contents'!$R$10,'Table of Contents'!$S$10,'Table of Contents'!$R$11,'Table of Contents'!$S$11,'Table of Contents'!$R$12,'Table of Contents'!$S$12,'Table of Contents'!$R$13,'Table of Contents'!$S$13,'Table of Contents'!$R$14,'Table of Contents'!$S$14)</c:f>
              <c:numCache>
                <c:formatCode>General</c:formatCode>
                <c:ptCount val="12"/>
                <c:pt idx="0">
                  <c:v>0</c:v>
                </c:pt>
                <c:pt idx="1">
                  <c:v>20</c:v>
                </c:pt>
                <c:pt idx="2">
                  <c:v>21</c:v>
                </c:pt>
                <c:pt idx="3">
                  <c:v>40</c:v>
                </c:pt>
                <c:pt idx="4">
                  <c:v>41</c:v>
                </c:pt>
                <c:pt idx="5">
                  <c:v>60</c:v>
                </c:pt>
                <c:pt idx="6">
                  <c:v>61</c:v>
                </c:pt>
                <c:pt idx="7">
                  <c:v>80</c:v>
                </c:pt>
                <c:pt idx="8">
                  <c:v>81</c:v>
                </c:pt>
                <c:pt idx="9">
                  <c:v>100</c:v>
                </c:pt>
                <c:pt idx="10">
                  <c:v>101</c:v>
                </c:pt>
                <c:pt idx="11">
                  <c:v>1000</c:v>
                </c:pt>
              </c:numCache>
            </c:numRef>
          </c:xVal>
          <c:yVal>
            <c:numRef>
              <c:f>('Table of Contents'!$T$9,'Table of Contents'!$U$9,'Table of Contents'!$T$10,'Table of Contents'!$U$10,'Table of Contents'!$T$11,'Table of Contents'!$U$11,'Table of Contents'!$T$12,'Table of Contents'!$U$12,'Table of Contents'!$T$13,'Table of Contents'!$U$13,'Table of Contents'!$T$14,'Table of Contents'!$U$14)</c:f>
              <c:numCache>
                <c:formatCode>0.0</c:formatCode>
                <c:ptCount val="12"/>
                <c:pt idx="0">
                  <c:v>14.84548</c:v>
                </c:pt>
                <c:pt idx="1">
                  <c:v>14.84548</c:v>
                </c:pt>
                <c:pt idx="2">
                  <c:v>14.8</c:v>
                </c:pt>
                <c:pt idx="3">
                  <c:v>32.296550000000003</c:v>
                </c:pt>
                <c:pt idx="4">
                  <c:v>32.799999999999997</c:v>
                </c:pt>
                <c:pt idx="5">
                  <c:v>44.849609999999998</c:v>
                </c:pt>
                <c:pt idx="6">
                  <c:v>44.8</c:v>
                </c:pt>
                <c:pt idx="7">
                  <c:v>87.380800000000008</c:v>
                </c:pt>
                <c:pt idx="8">
                  <c:v>88.800000000000011</c:v>
                </c:pt>
                <c:pt idx="9">
                  <c:v>273.95159999999998</c:v>
                </c:pt>
                <c:pt idx="10">
                  <c:v>282.79999999999995</c:v>
                </c:pt>
                <c:pt idx="11">
                  <c:v>9003.1</c:v>
                </c:pt>
              </c:numCache>
            </c:numRef>
          </c:yVal>
          <c:smooth val="0"/>
          <c:extLst>
            <c:ext xmlns:c16="http://schemas.microsoft.com/office/drawing/2014/chart" uri="{C3380CC4-5D6E-409C-BE32-E72D297353CC}">
              <c16:uniqueId val="{00000001-8B60-4039-BAD3-6341A954C444}"/>
            </c:ext>
          </c:extLst>
        </c:ser>
        <c:ser>
          <c:idx val="1"/>
          <c:order val="1"/>
          <c:tx>
            <c:strRef>
              <c:f>'3. TEC Color MFD'!$O$3:$O$4</c:f>
              <c:strCache>
                <c:ptCount val="2"/>
                <c:pt idx="0">
                  <c:v>Color</c:v>
                </c:pt>
                <c:pt idx="1">
                  <c:v>MFD</c:v>
                </c:pt>
              </c:strCache>
            </c:strRef>
          </c:tx>
          <c:spPr>
            <a:ln w="25400" cap="rnd">
              <a:noFill/>
              <a:round/>
            </a:ln>
            <a:effectLst/>
          </c:spPr>
          <c:marker>
            <c:symbol val="circle"/>
            <c:size val="5"/>
            <c:spPr>
              <a:solidFill>
                <a:schemeClr val="accent2"/>
              </a:solidFill>
              <a:ln w="9525">
                <a:solidFill>
                  <a:schemeClr val="accent2"/>
                </a:solidFill>
              </a:ln>
              <a:effectLst/>
            </c:spPr>
          </c:marker>
          <c:xVal>
            <c:numRef>
              <c:f>'3. TEC Color MFD'!$N$9:$N$400</c:f>
              <c:numCache>
                <c:formatCode>General</c:formatCode>
                <c:ptCount val="392"/>
                <c:pt idx="0">
                  <c:v>15</c:v>
                </c:pt>
                <c:pt idx="1">
                  <c:v>17</c:v>
                </c:pt>
                <c:pt idx="2">
                  <c:v>18</c:v>
                </c:pt>
                <c:pt idx="3">
                  <c:v>19</c:v>
                </c:pt>
                <c:pt idx="4">
                  <c:v>19</c:v>
                </c:pt>
                <c:pt idx="5">
                  <c:v>19</c:v>
                </c:pt>
                <c:pt idx="6">
                  <c:v>19</c:v>
                </c:pt>
                <c:pt idx="7">
                  <c:v>20</c:v>
                </c:pt>
                <c:pt idx="8">
                  <c:v>20</c:v>
                </c:pt>
                <c:pt idx="9">
                  <c:v>20</c:v>
                </c:pt>
                <c:pt idx="10">
                  <c:v>21</c:v>
                </c:pt>
                <c:pt idx="11">
                  <c:v>22</c:v>
                </c:pt>
                <c:pt idx="12">
                  <c:v>22</c:v>
                </c:pt>
                <c:pt idx="13">
                  <c:v>22</c:v>
                </c:pt>
                <c:pt idx="14">
                  <c:v>22</c:v>
                </c:pt>
                <c:pt idx="15">
                  <c:v>22</c:v>
                </c:pt>
                <c:pt idx="16">
                  <c:v>22</c:v>
                </c:pt>
                <c:pt idx="17">
                  <c:v>22</c:v>
                </c:pt>
                <c:pt idx="18">
                  <c:v>24</c:v>
                </c:pt>
                <c:pt idx="19">
                  <c:v>25</c:v>
                </c:pt>
                <c:pt idx="20">
                  <c:v>25</c:v>
                </c:pt>
                <c:pt idx="21">
                  <c:v>25</c:v>
                </c:pt>
                <c:pt idx="22">
                  <c:v>25</c:v>
                </c:pt>
                <c:pt idx="23">
                  <c:v>25</c:v>
                </c:pt>
                <c:pt idx="24">
                  <c:v>25</c:v>
                </c:pt>
                <c:pt idx="25">
                  <c:v>25</c:v>
                </c:pt>
                <c:pt idx="26">
                  <c:v>25</c:v>
                </c:pt>
                <c:pt idx="27">
                  <c:v>25</c:v>
                </c:pt>
                <c:pt idx="28">
                  <c:v>25</c:v>
                </c:pt>
                <c:pt idx="29">
                  <c:v>25</c:v>
                </c:pt>
                <c:pt idx="30">
                  <c:v>25</c:v>
                </c:pt>
                <c:pt idx="31">
                  <c:v>26</c:v>
                </c:pt>
                <c:pt idx="32">
                  <c:v>26</c:v>
                </c:pt>
                <c:pt idx="33">
                  <c:v>27</c:v>
                </c:pt>
                <c:pt idx="34">
                  <c:v>27</c:v>
                </c:pt>
                <c:pt idx="35">
                  <c:v>28</c:v>
                </c:pt>
                <c:pt idx="36">
                  <c:v>28</c:v>
                </c:pt>
                <c:pt idx="37">
                  <c:v>28</c:v>
                </c:pt>
                <c:pt idx="38">
                  <c:v>28</c:v>
                </c:pt>
                <c:pt idx="39">
                  <c:v>28</c:v>
                </c:pt>
                <c:pt idx="40">
                  <c:v>28</c:v>
                </c:pt>
                <c:pt idx="41">
                  <c:v>28</c:v>
                </c:pt>
                <c:pt idx="42">
                  <c:v>30</c:v>
                </c:pt>
                <c:pt idx="43">
                  <c:v>30</c:v>
                </c:pt>
                <c:pt idx="44">
                  <c:v>30</c:v>
                </c:pt>
                <c:pt idx="45">
                  <c:v>30</c:v>
                </c:pt>
                <c:pt idx="46">
                  <c:v>30</c:v>
                </c:pt>
                <c:pt idx="47">
                  <c:v>30</c:v>
                </c:pt>
                <c:pt idx="48">
                  <c:v>30</c:v>
                </c:pt>
                <c:pt idx="49">
                  <c:v>30</c:v>
                </c:pt>
                <c:pt idx="50">
                  <c:v>30</c:v>
                </c:pt>
                <c:pt idx="51">
                  <c:v>30</c:v>
                </c:pt>
                <c:pt idx="52">
                  <c:v>30</c:v>
                </c:pt>
                <c:pt idx="53">
                  <c:v>30</c:v>
                </c:pt>
                <c:pt idx="54">
                  <c:v>30</c:v>
                </c:pt>
                <c:pt idx="55">
                  <c:v>30</c:v>
                </c:pt>
                <c:pt idx="56">
                  <c:v>31</c:v>
                </c:pt>
                <c:pt idx="57">
                  <c:v>31</c:v>
                </c:pt>
                <c:pt idx="58">
                  <c:v>31</c:v>
                </c:pt>
                <c:pt idx="59">
                  <c:v>31</c:v>
                </c:pt>
                <c:pt idx="60">
                  <c:v>32</c:v>
                </c:pt>
                <c:pt idx="61">
                  <c:v>32</c:v>
                </c:pt>
                <c:pt idx="62">
                  <c:v>32</c:v>
                </c:pt>
                <c:pt idx="63">
                  <c:v>33</c:v>
                </c:pt>
                <c:pt idx="64">
                  <c:v>35</c:v>
                </c:pt>
                <c:pt idx="65">
                  <c:v>35</c:v>
                </c:pt>
                <c:pt idx="66">
                  <c:v>35</c:v>
                </c:pt>
                <c:pt idx="67">
                  <c:v>35</c:v>
                </c:pt>
                <c:pt idx="68">
                  <c:v>35</c:v>
                </c:pt>
                <c:pt idx="69">
                  <c:v>35</c:v>
                </c:pt>
                <c:pt idx="70">
                  <c:v>35</c:v>
                </c:pt>
                <c:pt idx="71">
                  <c:v>35</c:v>
                </c:pt>
                <c:pt idx="72">
                  <c:v>35</c:v>
                </c:pt>
                <c:pt idx="73">
                  <c:v>36</c:v>
                </c:pt>
                <c:pt idx="74">
                  <c:v>36</c:v>
                </c:pt>
                <c:pt idx="75">
                  <c:v>36</c:v>
                </c:pt>
                <c:pt idx="76">
                  <c:v>36</c:v>
                </c:pt>
                <c:pt idx="77">
                  <c:v>36</c:v>
                </c:pt>
                <c:pt idx="78">
                  <c:v>37</c:v>
                </c:pt>
                <c:pt idx="79">
                  <c:v>37</c:v>
                </c:pt>
                <c:pt idx="80">
                  <c:v>37</c:v>
                </c:pt>
                <c:pt idx="81">
                  <c:v>40</c:v>
                </c:pt>
                <c:pt idx="82">
                  <c:v>40</c:v>
                </c:pt>
                <c:pt idx="83">
                  <c:v>40</c:v>
                </c:pt>
                <c:pt idx="84">
                  <c:v>40</c:v>
                </c:pt>
                <c:pt idx="85">
                  <c:v>40</c:v>
                </c:pt>
                <c:pt idx="86">
                  <c:v>40</c:v>
                </c:pt>
                <c:pt idx="87">
                  <c:v>40</c:v>
                </c:pt>
                <c:pt idx="88">
                  <c:v>40</c:v>
                </c:pt>
                <c:pt idx="89">
                  <c:v>40</c:v>
                </c:pt>
                <c:pt idx="90">
                  <c:v>42</c:v>
                </c:pt>
                <c:pt idx="91">
                  <c:v>42</c:v>
                </c:pt>
                <c:pt idx="92">
                  <c:v>42</c:v>
                </c:pt>
                <c:pt idx="93">
                  <c:v>42</c:v>
                </c:pt>
                <c:pt idx="94">
                  <c:v>45</c:v>
                </c:pt>
                <c:pt idx="95">
                  <c:v>45</c:v>
                </c:pt>
                <c:pt idx="96">
                  <c:v>45</c:v>
                </c:pt>
                <c:pt idx="97">
                  <c:v>45</c:v>
                </c:pt>
                <c:pt idx="98">
                  <c:v>45</c:v>
                </c:pt>
                <c:pt idx="99">
                  <c:v>45</c:v>
                </c:pt>
                <c:pt idx="100">
                  <c:v>45</c:v>
                </c:pt>
                <c:pt idx="101">
                  <c:v>50</c:v>
                </c:pt>
                <c:pt idx="102">
                  <c:v>50</c:v>
                </c:pt>
                <c:pt idx="103">
                  <c:v>50</c:v>
                </c:pt>
                <c:pt idx="104">
                  <c:v>50</c:v>
                </c:pt>
                <c:pt idx="105">
                  <c:v>50</c:v>
                </c:pt>
                <c:pt idx="106">
                  <c:v>50</c:v>
                </c:pt>
                <c:pt idx="107">
                  <c:v>50</c:v>
                </c:pt>
                <c:pt idx="108">
                  <c:v>50</c:v>
                </c:pt>
                <c:pt idx="109">
                  <c:v>50</c:v>
                </c:pt>
                <c:pt idx="110">
                  <c:v>50</c:v>
                </c:pt>
                <c:pt idx="111">
                  <c:v>52</c:v>
                </c:pt>
                <c:pt idx="112">
                  <c:v>55</c:v>
                </c:pt>
                <c:pt idx="113">
                  <c:v>55</c:v>
                </c:pt>
                <c:pt idx="114">
                  <c:v>55</c:v>
                </c:pt>
                <c:pt idx="115">
                  <c:v>55</c:v>
                </c:pt>
                <c:pt idx="116">
                  <c:v>55</c:v>
                </c:pt>
                <c:pt idx="117">
                  <c:v>55</c:v>
                </c:pt>
                <c:pt idx="118">
                  <c:v>55</c:v>
                </c:pt>
                <c:pt idx="119">
                  <c:v>60</c:v>
                </c:pt>
                <c:pt idx="120">
                  <c:v>60</c:v>
                </c:pt>
                <c:pt idx="121">
                  <c:v>60</c:v>
                </c:pt>
                <c:pt idx="122">
                  <c:v>60</c:v>
                </c:pt>
                <c:pt idx="123">
                  <c:v>60</c:v>
                </c:pt>
                <c:pt idx="124">
                  <c:v>60</c:v>
                </c:pt>
                <c:pt idx="125">
                  <c:v>60</c:v>
                </c:pt>
                <c:pt idx="126">
                  <c:v>60</c:v>
                </c:pt>
                <c:pt idx="127">
                  <c:v>60</c:v>
                </c:pt>
                <c:pt idx="128">
                  <c:v>60</c:v>
                </c:pt>
                <c:pt idx="129">
                  <c:v>60</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70</c:v>
                </c:pt>
                <c:pt idx="143">
                  <c:v>70</c:v>
                </c:pt>
                <c:pt idx="144">
                  <c:v>70</c:v>
                </c:pt>
                <c:pt idx="145">
                  <c:v>70</c:v>
                </c:pt>
                <c:pt idx="146">
                  <c:v>70</c:v>
                </c:pt>
                <c:pt idx="147">
                  <c:v>70</c:v>
                </c:pt>
                <c:pt idx="148">
                  <c:v>70</c:v>
                </c:pt>
                <c:pt idx="149">
                  <c:v>70</c:v>
                </c:pt>
                <c:pt idx="150">
                  <c:v>70</c:v>
                </c:pt>
                <c:pt idx="151">
                  <c:v>75</c:v>
                </c:pt>
                <c:pt idx="152">
                  <c:v>75</c:v>
                </c:pt>
                <c:pt idx="153">
                  <c:v>75</c:v>
                </c:pt>
                <c:pt idx="154">
                  <c:v>75</c:v>
                </c:pt>
                <c:pt idx="155">
                  <c:v>75</c:v>
                </c:pt>
                <c:pt idx="156">
                  <c:v>75</c:v>
                </c:pt>
                <c:pt idx="157">
                  <c:v>75</c:v>
                </c:pt>
                <c:pt idx="158">
                  <c:v>80</c:v>
                </c:pt>
                <c:pt idx="159">
                  <c:v>80</c:v>
                </c:pt>
                <c:pt idx="160">
                  <c:v>80</c:v>
                </c:pt>
                <c:pt idx="161">
                  <c:v>80</c:v>
                </c:pt>
                <c:pt idx="162">
                  <c:v>80</c:v>
                </c:pt>
                <c:pt idx="163">
                  <c:v>80</c:v>
                </c:pt>
                <c:pt idx="164">
                  <c:v>80</c:v>
                </c:pt>
                <c:pt idx="165">
                  <c:v>80</c:v>
                </c:pt>
                <c:pt idx="166">
                  <c:v>80</c:v>
                </c:pt>
                <c:pt idx="167">
                  <c:v>80</c:v>
                </c:pt>
                <c:pt idx="168">
                  <c:v>85</c:v>
                </c:pt>
                <c:pt idx="169">
                  <c:v>85</c:v>
                </c:pt>
                <c:pt idx="170">
                  <c:v>85</c:v>
                </c:pt>
                <c:pt idx="171">
                  <c:v>100</c:v>
                </c:pt>
                <c:pt idx="172">
                  <c:v>100</c:v>
                </c:pt>
                <c:pt idx="173">
                  <c:v>150</c:v>
                </c:pt>
              </c:numCache>
            </c:numRef>
          </c:xVal>
          <c:yVal>
            <c:numRef>
              <c:f>'3. TEC Color MFD'!$O$9:$O$293</c:f>
              <c:numCache>
                <c:formatCode>General</c:formatCode>
                <c:ptCount val="285"/>
                <c:pt idx="0">
                  <c:v>10.119741666666666</c:v>
                </c:pt>
                <c:pt idx="1">
                  <c:v>12.235275</c:v>
                </c:pt>
                <c:pt idx="2">
                  <c:v>13.401049999999998</c:v>
                </c:pt>
                <c:pt idx="3">
                  <c:v>12.238633333333333</c:v>
                </c:pt>
                <c:pt idx="4">
                  <c:v>28.04259466666667</c:v>
                </c:pt>
                <c:pt idx="5">
                  <c:v>33.700116666666673</c:v>
                </c:pt>
                <c:pt idx="6">
                  <c:v>21.167033333333332</c:v>
                </c:pt>
                <c:pt idx="7">
                  <c:v>14.6328</c:v>
                </c:pt>
                <c:pt idx="8">
                  <c:v>15.1645</c:v>
                </c:pt>
                <c:pt idx="9">
                  <c:v>17.995899999999999</c:v>
                </c:pt>
                <c:pt idx="10">
                  <c:v>27.501175</c:v>
                </c:pt>
                <c:pt idx="11">
                  <c:v>17.459866666666667</c:v>
                </c:pt>
                <c:pt idx="12">
                  <c:v>15.720466666666665</c:v>
                </c:pt>
                <c:pt idx="13">
                  <c:v>27.248017333333337</c:v>
                </c:pt>
                <c:pt idx="14">
                  <c:v>25.98353333333333</c:v>
                </c:pt>
                <c:pt idx="15">
                  <c:v>27.267716666666665</c:v>
                </c:pt>
                <c:pt idx="16">
                  <c:v>16.491583333333331</c:v>
                </c:pt>
                <c:pt idx="17">
                  <c:v>24.250200000000003</c:v>
                </c:pt>
                <c:pt idx="18">
                  <c:v>17.333333333333332</c:v>
                </c:pt>
                <c:pt idx="19">
                  <c:v>32.773359666666664</c:v>
                </c:pt>
                <c:pt idx="20">
                  <c:v>33.121833333333328</c:v>
                </c:pt>
                <c:pt idx="21">
                  <c:v>16.142208333333333</c:v>
                </c:pt>
                <c:pt idx="22">
                  <c:v>30.329558999999993</c:v>
                </c:pt>
                <c:pt idx="23">
                  <c:v>28.324508333333334</c:v>
                </c:pt>
                <c:pt idx="24">
                  <c:v>19.235016666666667</c:v>
                </c:pt>
                <c:pt idx="25">
                  <c:v>19.94113333333333</c:v>
                </c:pt>
                <c:pt idx="26">
                  <c:v>38.440783333333322</c:v>
                </c:pt>
                <c:pt idx="27">
                  <c:v>16.916466666666668</c:v>
                </c:pt>
                <c:pt idx="28">
                  <c:v>18.364016666666668</c:v>
                </c:pt>
                <c:pt idx="29">
                  <c:v>18.254708333333333</c:v>
                </c:pt>
                <c:pt idx="30">
                  <c:v>20.126275</c:v>
                </c:pt>
                <c:pt idx="31">
                  <c:v>13.26975</c:v>
                </c:pt>
                <c:pt idx="32">
                  <c:v>24.993799999999997</c:v>
                </c:pt>
                <c:pt idx="33">
                  <c:v>36.818058333333326</c:v>
                </c:pt>
                <c:pt idx="34">
                  <c:v>18.70396666666667</c:v>
                </c:pt>
                <c:pt idx="35">
                  <c:v>17.7866</c:v>
                </c:pt>
                <c:pt idx="36">
                  <c:v>35.703650666666661</c:v>
                </c:pt>
                <c:pt idx="37">
                  <c:v>25.051242666666667</c:v>
                </c:pt>
                <c:pt idx="38">
                  <c:v>31.669299999999996</c:v>
                </c:pt>
                <c:pt idx="39">
                  <c:v>20.732833333333332</c:v>
                </c:pt>
                <c:pt idx="40">
                  <c:v>29.328866666666663</c:v>
                </c:pt>
                <c:pt idx="41">
                  <c:v>20.203733333333332</c:v>
                </c:pt>
                <c:pt idx="42">
                  <c:v>21.26691666666667</c:v>
                </c:pt>
                <c:pt idx="43">
                  <c:v>19.204249999999998</c:v>
                </c:pt>
                <c:pt idx="44">
                  <c:v>36.551684000000002</c:v>
                </c:pt>
                <c:pt idx="45">
                  <c:v>34.127383333333334</c:v>
                </c:pt>
                <c:pt idx="46">
                  <c:v>23.6951</c:v>
                </c:pt>
                <c:pt idx="47">
                  <c:v>20.435133333333333</c:v>
                </c:pt>
                <c:pt idx="48">
                  <c:v>26.519566666666663</c:v>
                </c:pt>
                <c:pt idx="49">
                  <c:v>28.469133333333339</c:v>
                </c:pt>
                <c:pt idx="50">
                  <c:v>28.430133333333345</c:v>
                </c:pt>
                <c:pt idx="51">
                  <c:v>27.684799999999999</c:v>
                </c:pt>
                <c:pt idx="52">
                  <c:v>27.62413333333334</c:v>
                </c:pt>
                <c:pt idx="53">
                  <c:v>22.234766666666669</c:v>
                </c:pt>
                <c:pt idx="54">
                  <c:v>57.734083333333331</c:v>
                </c:pt>
                <c:pt idx="55">
                  <c:v>26.992983333333338</c:v>
                </c:pt>
                <c:pt idx="56">
                  <c:v>26.895700000000001</c:v>
                </c:pt>
                <c:pt idx="57">
                  <c:v>31.766843333333327</c:v>
                </c:pt>
                <c:pt idx="58">
                  <c:v>32.980072666666672</c:v>
                </c:pt>
                <c:pt idx="59">
                  <c:v>20.931299999999997</c:v>
                </c:pt>
                <c:pt idx="60">
                  <c:v>40.115400000000001</c:v>
                </c:pt>
                <c:pt idx="61">
                  <c:v>39.556400000000004</c:v>
                </c:pt>
                <c:pt idx="62">
                  <c:v>26.0078</c:v>
                </c:pt>
                <c:pt idx="63">
                  <c:v>32.70539999999999</c:v>
                </c:pt>
                <c:pt idx="64">
                  <c:v>30.295200000000001</c:v>
                </c:pt>
                <c:pt idx="65">
                  <c:v>25.066600000000001</c:v>
                </c:pt>
                <c:pt idx="66">
                  <c:v>28.802800000000005</c:v>
                </c:pt>
                <c:pt idx="67">
                  <c:v>49.594133333333332</c:v>
                </c:pt>
                <c:pt idx="68">
                  <c:v>22.6538</c:v>
                </c:pt>
                <c:pt idx="69">
                  <c:v>31.8188</c:v>
                </c:pt>
                <c:pt idx="70">
                  <c:v>30.700799999999997</c:v>
                </c:pt>
                <c:pt idx="71">
                  <c:v>25.167999999999996</c:v>
                </c:pt>
                <c:pt idx="72">
                  <c:v>61.801999999999992</c:v>
                </c:pt>
                <c:pt idx="73">
                  <c:v>19.344000000000001</c:v>
                </c:pt>
                <c:pt idx="74">
                  <c:v>32.591000000000001</c:v>
                </c:pt>
                <c:pt idx="75">
                  <c:v>49.051599999999993</c:v>
                </c:pt>
                <c:pt idx="76">
                  <c:v>35.352200000000003</c:v>
                </c:pt>
                <c:pt idx="77">
                  <c:v>27.510599999999997</c:v>
                </c:pt>
                <c:pt idx="78">
                  <c:v>43.586400000000005</c:v>
                </c:pt>
                <c:pt idx="79">
                  <c:v>56.490200000000009</c:v>
                </c:pt>
                <c:pt idx="80">
                  <c:v>38.888199999999998</c:v>
                </c:pt>
                <c:pt idx="81">
                  <c:v>47.7958</c:v>
                </c:pt>
                <c:pt idx="82">
                  <c:v>33.7012</c:v>
                </c:pt>
                <c:pt idx="83">
                  <c:v>40.648400000000002</c:v>
                </c:pt>
                <c:pt idx="84">
                  <c:v>30.292599999999993</c:v>
                </c:pt>
                <c:pt idx="85">
                  <c:v>33.599227999999997</c:v>
                </c:pt>
                <c:pt idx="86">
                  <c:v>38.407200000000003</c:v>
                </c:pt>
                <c:pt idx="87">
                  <c:v>32.198400000000007</c:v>
                </c:pt>
                <c:pt idx="88">
                  <c:v>34.782799999999995</c:v>
                </c:pt>
                <c:pt idx="89">
                  <c:v>32.858800000000002</c:v>
                </c:pt>
                <c:pt idx="90">
                  <c:v>34.590400000000002</c:v>
                </c:pt>
                <c:pt idx="91">
                  <c:v>62.303800000000003</c:v>
                </c:pt>
                <c:pt idx="92">
                  <c:v>28.451800000000002</c:v>
                </c:pt>
                <c:pt idx="93">
                  <c:v>43.321200000000005</c:v>
                </c:pt>
                <c:pt idx="94">
                  <c:v>31.306062666666659</c:v>
                </c:pt>
                <c:pt idx="95">
                  <c:v>45.442799999999991</c:v>
                </c:pt>
                <c:pt idx="96">
                  <c:v>34.655400000000014</c:v>
                </c:pt>
                <c:pt idx="97">
                  <c:v>65.632666666666665</c:v>
                </c:pt>
                <c:pt idx="98">
                  <c:v>28.5688</c:v>
                </c:pt>
                <c:pt idx="99">
                  <c:v>32.567599999999999</c:v>
                </c:pt>
                <c:pt idx="100">
                  <c:v>73.600799999999992</c:v>
                </c:pt>
                <c:pt idx="101">
                  <c:v>52.369200000000006</c:v>
                </c:pt>
                <c:pt idx="102">
                  <c:v>45.689800000000005</c:v>
                </c:pt>
                <c:pt idx="103">
                  <c:v>36.389600000000002</c:v>
                </c:pt>
                <c:pt idx="104">
                  <c:v>32.093897333333338</c:v>
                </c:pt>
                <c:pt idx="105">
                  <c:v>36.357126000000008</c:v>
                </c:pt>
                <c:pt idx="106">
                  <c:v>50.592073999999997</c:v>
                </c:pt>
                <c:pt idx="107">
                  <c:v>44.894200000000005</c:v>
                </c:pt>
                <c:pt idx="108">
                  <c:v>38.568400000000004</c:v>
                </c:pt>
                <c:pt idx="109">
                  <c:v>49.992800000000003</c:v>
                </c:pt>
                <c:pt idx="110">
                  <c:v>35.633000000000003</c:v>
                </c:pt>
                <c:pt idx="111">
                  <c:v>60.216866666666668</c:v>
                </c:pt>
                <c:pt idx="112">
                  <c:v>63.025733333333335</c:v>
                </c:pt>
                <c:pt idx="113">
                  <c:v>31.337800000000001</c:v>
                </c:pt>
                <c:pt idx="114">
                  <c:v>57.797999999999995</c:v>
                </c:pt>
                <c:pt idx="115">
                  <c:v>44.8474</c:v>
                </c:pt>
                <c:pt idx="116">
                  <c:v>75.64266666666667</c:v>
                </c:pt>
                <c:pt idx="117">
                  <c:v>37.824799999999996</c:v>
                </c:pt>
                <c:pt idx="118">
                  <c:v>78.657800000000009</c:v>
                </c:pt>
                <c:pt idx="119">
                  <c:v>65.026866666666663</c:v>
                </c:pt>
                <c:pt idx="120">
                  <c:v>44.89159999999999</c:v>
                </c:pt>
                <c:pt idx="121">
                  <c:v>42.03719000000001</c:v>
                </c:pt>
                <c:pt idx="122">
                  <c:v>31.814813333333337</c:v>
                </c:pt>
                <c:pt idx="123">
                  <c:v>42.909385999999998</c:v>
                </c:pt>
                <c:pt idx="124">
                  <c:v>50.592073999999997</c:v>
                </c:pt>
                <c:pt idx="125">
                  <c:v>50.575200000000009</c:v>
                </c:pt>
                <c:pt idx="126">
                  <c:v>133.1018</c:v>
                </c:pt>
                <c:pt idx="127">
                  <c:v>47.317399999999999</c:v>
                </c:pt>
                <c:pt idx="128">
                  <c:v>41.061799999999998</c:v>
                </c:pt>
                <c:pt idx="129">
                  <c:v>57.038800000000002</c:v>
                </c:pt>
                <c:pt idx="130">
                  <c:v>140.6002</c:v>
                </c:pt>
                <c:pt idx="131">
                  <c:v>118.46119999999999</c:v>
                </c:pt>
                <c:pt idx="132">
                  <c:v>63.094199999999994</c:v>
                </c:pt>
                <c:pt idx="133">
                  <c:v>31.322459999999985</c:v>
                </c:pt>
                <c:pt idx="134">
                  <c:v>18.056999999999999</c:v>
                </c:pt>
                <c:pt idx="135">
                  <c:v>54.740400000000001</c:v>
                </c:pt>
                <c:pt idx="136">
                  <c:v>60.174399999999999</c:v>
                </c:pt>
                <c:pt idx="137">
                  <c:v>82.339399999999983</c:v>
                </c:pt>
                <c:pt idx="138">
                  <c:v>65.033799999999999</c:v>
                </c:pt>
                <c:pt idx="139">
                  <c:v>85.844200000000001</c:v>
                </c:pt>
                <c:pt idx="140">
                  <c:v>102.74160000000001</c:v>
                </c:pt>
                <c:pt idx="141">
                  <c:v>53.313000000000002</c:v>
                </c:pt>
                <c:pt idx="142">
                  <c:v>63.874199999999988</c:v>
                </c:pt>
                <c:pt idx="143">
                  <c:v>37.83537333333333</c:v>
                </c:pt>
                <c:pt idx="144">
                  <c:v>33.419897333333331</c:v>
                </c:pt>
                <c:pt idx="145">
                  <c:v>43.712803333333341</c:v>
                </c:pt>
                <c:pt idx="146">
                  <c:v>149.00080000000003</c:v>
                </c:pt>
                <c:pt idx="147">
                  <c:v>72.147400000000005</c:v>
                </c:pt>
                <c:pt idx="148">
                  <c:v>109.6186</c:v>
                </c:pt>
                <c:pt idx="149">
                  <c:v>97.20359999999998</c:v>
                </c:pt>
                <c:pt idx="150">
                  <c:v>94.044599999999988</c:v>
                </c:pt>
                <c:pt idx="151">
                  <c:v>131.09720000000002</c:v>
                </c:pt>
                <c:pt idx="152">
                  <c:v>19.1646</c:v>
                </c:pt>
                <c:pt idx="153">
                  <c:v>79.347943999999998</c:v>
                </c:pt>
                <c:pt idx="154">
                  <c:v>78.812361333333342</c:v>
                </c:pt>
                <c:pt idx="155">
                  <c:v>68.858400000000003</c:v>
                </c:pt>
                <c:pt idx="156">
                  <c:v>106.68060000000001</c:v>
                </c:pt>
                <c:pt idx="157">
                  <c:v>66.653599999999997</c:v>
                </c:pt>
                <c:pt idx="158">
                  <c:v>235.46379999999996</c:v>
                </c:pt>
                <c:pt idx="159">
                  <c:v>76.172200000000004</c:v>
                </c:pt>
                <c:pt idx="160">
                  <c:v>38.026663999999997</c:v>
                </c:pt>
                <c:pt idx="161">
                  <c:v>37.66457066666667</c:v>
                </c:pt>
                <c:pt idx="162">
                  <c:v>45.121440000000007</c:v>
                </c:pt>
                <c:pt idx="163">
                  <c:v>124.8468</c:v>
                </c:pt>
                <c:pt idx="164">
                  <c:v>88.1374</c:v>
                </c:pt>
                <c:pt idx="165">
                  <c:v>86.876400000000004</c:v>
                </c:pt>
                <c:pt idx="166">
                  <c:v>101.3402</c:v>
                </c:pt>
                <c:pt idx="167">
                  <c:v>118.38060000000002</c:v>
                </c:pt>
                <c:pt idx="168">
                  <c:v>140.05419999999995</c:v>
                </c:pt>
                <c:pt idx="169">
                  <c:v>245.53360000000001</c:v>
                </c:pt>
                <c:pt idx="170">
                  <c:v>81.187599999999989</c:v>
                </c:pt>
                <c:pt idx="171">
                  <c:v>23.194600000000001</c:v>
                </c:pt>
                <c:pt idx="172">
                  <c:v>273.95159999999998</c:v>
                </c:pt>
                <c:pt idx="173">
                  <c:v>57.233800000000009</c:v>
                </c:pt>
              </c:numCache>
            </c:numRef>
          </c:yVal>
          <c:smooth val="0"/>
          <c:extLst>
            <c:ext xmlns:c16="http://schemas.microsoft.com/office/drawing/2014/chart" uri="{C3380CC4-5D6E-409C-BE32-E72D297353CC}">
              <c16:uniqueId val="{00000002-8B60-4039-BAD3-6341A954C444}"/>
            </c:ext>
          </c:extLst>
        </c:ser>
        <c:dLbls>
          <c:showLegendKey val="0"/>
          <c:showVal val="0"/>
          <c:showCatName val="0"/>
          <c:showSerName val="0"/>
          <c:showPercent val="0"/>
          <c:showBubbleSize val="0"/>
        </c:dLbls>
        <c:axId val="246410976"/>
        <c:axId val="246411368"/>
      </c:scatterChart>
      <c:valAx>
        <c:axId val="246410976"/>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411368"/>
        <c:crosses val="autoZero"/>
        <c:crossBetween val="midCat"/>
      </c:valAx>
      <c:valAx>
        <c:axId val="246411368"/>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'3. TEC Color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410976"/>
        <c:crosses val="autoZero"/>
        <c:crossBetween val="midCat"/>
      </c:valAx>
      <c:spPr>
        <a:noFill/>
        <a:ln>
          <a:noFill/>
        </a:ln>
        <a:effectLst/>
      </c:spPr>
    </c:plotArea>
    <c:legend>
      <c:legendPos val="r"/>
      <c:layout>
        <c:manualLayout>
          <c:xMode val="edge"/>
          <c:yMode val="edge"/>
          <c:x val="0.15442957130358706"/>
          <c:y val="0.1906011227763196"/>
          <c:w val="0.26793110236220474"/>
          <c:h val="0.15625109361329836"/>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Mono Printer and Digital Duplicator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81714785651792"/>
          <c:y val="0.17171296296296296"/>
          <c:w val="0.80405686789151343"/>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('Table of Contents'!$R$21,'Table of Contents'!$S$21,'Table of Contents'!$R$22,'Table of Contents'!$S$22,'Table of Contents'!$R$23,'Table of Contents'!$S$23,'Table of Contents'!$R$24,'Table of Contents'!$S$24,'Table of Contents'!$R$25,'Table of Contents'!$S$25,'Table of Contents'!$R$26,'Table of Contents'!$S$26)</c:f>
              <c:numCache>
                <c:formatCode>General</c:formatCode>
                <c:ptCount val="12"/>
                <c:pt idx="0">
                  <c:v>0</c:v>
                </c:pt>
                <c:pt idx="1">
                  <c:v>20</c:v>
                </c:pt>
                <c:pt idx="2">
                  <c:v>21</c:v>
                </c:pt>
                <c:pt idx="3">
                  <c:v>40</c:v>
                </c:pt>
                <c:pt idx="4">
                  <c:v>41</c:v>
                </c:pt>
                <c:pt idx="5">
                  <c:v>60</c:v>
                </c:pt>
                <c:pt idx="6">
                  <c:v>61</c:v>
                </c:pt>
                <c:pt idx="7">
                  <c:v>135</c:v>
                </c:pt>
                <c:pt idx="8">
                  <c:v>136</c:v>
                </c:pt>
                <c:pt idx="9">
                  <c:v>300</c:v>
                </c:pt>
                <c:pt idx="10">
                  <c:v>301</c:v>
                </c:pt>
                <c:pt idx="11">
                  <c:v>1000</c:v>
                </c:pt>
              </c:numCache>
            </c:numRef>
          </c:xVal>
          <c:yVal>
            <c:numRef>
              <c:f>('Table of Contents'!$T$21,'Table of Contents'!$U$21,'Table of Contents'!$T$22,'Table of Contents'!$U$22,'Table of Contents'!$T$23,'Table of Contents'!$U$23,'Table of Contents'!$T$24,'Table of Contents'!$U$24,'Table of Contents'!$T$25,'Table of Contents'!$U$25,'Table of Contents'!$T$26,'Table of Contents'!$U$26)</c:f>
              <c:numCache>
                <c:formatCode>0.0</c:formatCode>
                <c:ptCount val="12"/>
                <c:pt idx="0">
                  <c:v>13.108008333333334</c:v>
                </c:pt>
                <c:pt idx="1">
                  <c:v>13.108008333333334</c:v>
                </c:pt>
                <c:pt idx="2">
                  <c:v>13.1</c:v>
                </c:pt>
                <c:pt idx="3">
                  <c:v>26.588639999999998</c:v>
                </c:pt>
                <c:pt idx="4">
                  <c:v>27.099999999999998</c:v>
                </c:pt>
                <c:pt idx="5">
                  <c:v>40.530749999999998</c:v>
                </c:pt>
                <c:pt idx="6">
                  <c:v>41.099999999999994</c:v>
                </c:pt>
                <c:pt idx="7">
                  <c:v>236.10079999999999</c:v>
                </c:pt>
                <c:pt idx="8">
                  <c:v>236.10000000000002</c:v>
                </c:pt>
                <c:pt idx="9">
                  <c:v>1906.3148207999998</c:v>
                </c:pt>
                <c:pt idx="10">
                  <c:v>1919.1</c:v>
                </c:pt>
                <c:pt idx="11">
                  <c:v>9048.9</c:v>
                </c:pt>
              </c:numCache>
            </c:numRef>
          </c:yVal>
          <c:smooth val="0"/>
          <c:extLst>
            <c:ext xmlns:c16="http://schemas.microsoft.com/office/drawing/2014/chart" uri="{C3380CC4-5D6E-409C-BE32-E72D297353CC}">
              <c16:uniqueId val="{00000000-5077-488A-B663-6FDE3AD11D05}"/>
            </c:ext>
          </c:extLst>
        </c:ser>
        <c:ser>
          <c:idx val="1"/>
          <c:order val="1"/>
          <c:tx>
            <c:strRef>
              <c:f>'4. TEC Mono Printer'!$O$3:$O$4</c:f>
              <c:strCache>
                <c:ptCount val="2"/>
                <c:pt idx="0">
                  <c:v>Monochrome</c:v>
                </c:pt>
                <c:pt idx="1">
                  <c:v>Printer</c:v>
                </c:pt>
              </c:strCache>
            </c:strRef>
          </c:tx>
          <c:spPr>
            <a:ln w="25400" cap="rnd">
              <a:noFill/>
              <a:round/>
            </a:ln>
            <a:effectLst/>
          </c:spPr>
          <c:marker>
            <c:symbol val="circle"/>
            <c:size val="5"/>
            <c:spPr>
              <a:solidFill>
                <a:schemeClr val="accent2"/>
              </a:solidFill>
              <a:ln w="9525">
                <a:solidFill>
                  <a:schemeClr val="accent2"/>
                </a:solidFill>
              </a:ln>
              <a:effectLst/>
            </c:spPr>
          </c:marker>
          <c:xVal>
            <c:numRef>
              <c:f>'4. TEC Mono Printer'!$N$9:$N$400</c:f>
              <c:numCache>
                <c:formatCode>General</c:formatCode>
                <c:ptCount val="392"/>
                <c:pt idx="0">
                  <c:v>19</c:v>
                </c:pt>
                <c:pt idx="1">
                  <c:v>20</c:v>
                </c:pt>
                <c:pt idx="2">
                  <c:v>20</c:v>
                </c:pt>
                <c:pt idx="3">
                  <c:v>21</c:v>
                </c:pt>
                <c:pt idx="4">
                  <c:v>22</c:v>
                </c:pt>
                <c:pt idx="5">
                  <c:v>23</c:v>
                </c:pt>
                <c:pt idx="6">
                  <c:v>24</c:v>
                </c:pt>
                <c:pt idx="7">
                  <c:v>26</c:v>
                </c:pt>
                <c:pt idx="8">
                  <c:v>27</c:v>
                </c:pt>
                <c:pt idx="9">
                  <c:v>28</c:v>
                </c:pt>
                <c:pt idx="10">
                  <c:v>28</c:v>
                </c:pt>
                <c:pt idx="11">
                  <c:v>28</c:v>
                </c:pt>
                <c:pt idx="12">
                  <c:v>29</c:v>
                </c:pt>
                <c:pt idx="13">
                  <c:v>29</c:v>
                </c:pt>
                <c:pt idx="14">
                  <c:v>30</c:v>
                </c:pt>
                <c:pt idx="15">
                  <c:v>30</c:v>
                </c:pt>
                <c:pt idx="16">
                  <c:v>30</c:v>
                </c:pt>
                <c:pt idx="17">
                  <c:v>31</c:v>
                </c:pt>
                <c:pt idx="18">
                  <c:v>32</c:v>
                </c:pt>
                <c:pt idx="19">
                  <c:v>35</c:v>
                </c:pt>
                <c:pt idx="20">
                  <c:v>35</c:v>
                </c:pt>
                <c:pt idx="21">
                  <c:v>35</c:v>
                </c:pt>
                <c:pt idx="22">
                  <c:v>36</c:v>
                </c:pt>
                <c:pt idx="23">
                  <c:v>37</c:v>
                </c:pt>
                <c:pt idx="24">
                  <c:v>37</c:v>
                </c:pt>
                <c:pt idx="25">
                  <c:v>37</c:v>
                </c:pt>
                <c:pt idx="26">
                  <c:v>38</c:v>
                </c:pt>
                <c:pt idx="27">
                  <c:v>40</c:v>
                </c:pt>
                <c:pt idx="28">
                  <c:v>40</c:v>
                </c:pt>
                <c:pt idx="29">
                  <c:v>40</c:v>
                </c:pt>
                <c:pt idx="30">
                  <c:v>42</c:v>
                </c:pt>
                <c:pt idx="31">
                  <c:v>42</c:v>
                </c:pt>
                <c:pt idx="32">
                  <c:v>42</c:v>
                </c:pt>
                <c:pt idx="33">
                  <c:v>42</c:v>
                </c:pt>
                <c:pt idx="34">
                  <c:v>42</c:v>
                </c:pt>
                <c:pt idx="35">
                  <c:v>42</c:v>
                </c:pt>
                <c:pt idx="36">
                  <c:v>42</c:v>
                </c:pt>
                <c:pt idx="37">
                  <c:v>43</c:v>
                </c:pt>
                <c:pt idx="38">
                  <c:v>45</c:v>
                </c:pt>
                <c:pt idx="39">
                  <c:v>45</c:v>
                </c:pt>
                <c:pt idx="40">
                  <c:v>45</c:v>
                </c:pt>
                <c:pt idx="41">
                  <c:v>45</c:v>
                </c:pt>
                <c:pt idx="42">
                  <c:v>46</c:v>
                </c:pt>
                <c:pt idx="43">
                  <c:v>47</c:v>
                </c:pt>
                <c:pt idx="44">
                  <c:v>47</c:v>
                </c:pt>
                <c:pt idx="45">
                  <c:v>47</c:v>
                </c:pt>
                <c:pt idx="46">
                  <c:v>48</c:v>
                </c:pt>
                <c:pt idx="47">
                  <c:v>50</c:v>
                </c:pt>
                <c:pt idx="48">
                  <c:v>50</c:v>
                </c:pt>
                <c:pt idx="49">
                  <c:v>52</c:v>
                </c:pt>
                <c:pt idx="50">
                  <c:v>52</c:v>
                </c:pt>
                <c:pt idx="51">
                  <c:v>52</c:v>
                </c:pt>
                <c:pt idx="52">
                  <c:v>52</c:v>
                </c:pt>
                <c:pt idx="53">
                  <c:v>55</c:v>
                </c:pt>
                <c:pt idx="54">
                  <c:v>55</c:v>
                </c:pt>
                <c:pt idx="55">
                  <c:v>57</c:v>
                </c:pt>
                <c:pt idx="56">
                  <c:v>58</c:v>
                </c:pt>
                <c:pt idx="57">
                  <c:v>58</c:v>
                </c:pt>
                <c:pt idx="58">
                  <c:v>60</c:v>
                </c:pt>
                <c:pt idx="59">
                  <c:v>62</c:v>
                </c:pt>
                <c:pt idx="60">
                  <c:v>62</c:v>
                </c:pt>
                <c:pt idx="61">
                  <c:v>63</c:v>
                </c:pt>
                <c:pt idx="62">
                  <c:v>65</c:v>
                </c:pt>
                <c:pt idx="63">
                  <c:v>65</c:v>
                </c:pt>
                <c:pt idx="64">
                  <c:v>65</c:v>
                </c:pt>
                <c:pt idx="65">
                  <c:v>75</c:v>
                </c:pt>
                <c:pt idx="66">
                  <c:v>110</c:v>
                </c:pt>
                <c:pt idx="67">
                  <c:v>111</c:v>
                </c:pt>
                <c:pt idx="68">
                  <c:v>120</c:v>
                </c:pt>
                <c:pt idx="69">
                  <c:v>135</c:v>
                </c:pt>
                <c:pt idx="70">
                  <c:v>136</c:v>
                </c:pt>
                <c:pt idx="71">
                  <c:v>136</c:v>
                </c:pt>
              </c:numCache>
            </c:numRef>
          </c:xVal>
          <c:yVal>
            <c:numRef>
              <c:f>'4. TEC Mono Printer'!$O$9:$O$293</c:f>
              <c:numCache>
                <c:formatCode>General</c:formatCode>
                <c:ptCount val="285"/>
                <c:pt idx="0">
                  <c:v>11.755466666666667</c:v>
                </c:pt>
                <c:pt idx="1">
                  <c:v>31.578299999999999</c:v>
                </c:pt>
                <c:pt idx="2">
                  <c:v>23.3142</c:v>
                </c:pt>
                <c:pt idx="3">
                  <c:v>20.697625000000002</c:v>
                </c:pt>
                <c:pt idx="4">
                  <c:v>14.46055</c:v>
                </c:pt>
                <c:pt idx="5">
                  <c:v>10.681125000000002</c:v>
                </c:pt>
                <c:pt idx="6">
                  <c:v>16.792533333333331</c:v>
                </c:pt>
                <c:pt idx="7">
                  <c:v>16.376100000000001</c:v>
                </c:pt>
                <c:pt idx="8">
                  <c:v>17.934800000000006</c:v>
                </c:pt>
                <c:pt idx="9">
                  <c:v>18.265866666666668</c:v>
                </c:pt>
                <c:pt idx="10">
                  <c:v>20.027799999999999</c:v>
                </c:pt>
                <c:pt idx="11">
                  <c:v>20.788733333333333</c:v>
                </c:pt>
                <c:pt idx="12">
                  <c:v>26.848575000000004</c:v>
                </c:pt>
                <c:pt idx="13">
                  <c:v>26.789099999999998</c:v>
                </c:pt>
                <c:pt idx="14">
                  <c:v>20.003316666666667</c:v>
                </c:pt>
                <c:pt idx="15">
                  <c:v>16.712799999999998</c:v>
                </c:pt>
                <c:pt idx="16">
                  <c:v>23.010216666666668</c:v>
                </c:pt>
                <c:pt idx="17">
                  <c:v>30.06260833333333</c:v>
                </c:pt>
                <c:pt idx="18">
                  <c:v>16.6738</c:v>
                </c:pt>
                <c:pt idx="19">
                  <c:v>22.3444</c:v>
                </c:pt>
                <c:pt idx="20">
                  <c:v>25.214799999999993</c:v>
                </c:pt>
                <c:pt idx="21">
                  <c:v>38.011202666666669</c:v>
                </c:pt>
                <c:pt idx="22">
                  <c:v>17.976400000000002</c:v>
                </c:pt>
                <c:pt idx="23">
                  <c:v>28.787200000000006</c:v>
                </c:pt>
                <c:pt idx="24">
                  <c:v>45.931599999999996</c:v>
                </c:pt>
                <c:pt idx="25">
                  <c:v>24.226799999999997</c:v>
                </c:pt>
                <c:pt idx="26">
                  <c:v>29.8142</c:v>
                </c:pt>
                <c:pt idx="27">
                  <c:v>41.455959999999997</c:v>
                </c:pt>
                <c:pt idx="28">
                  <c:v>27.019200000000005</c:v>
                </c:pt>
                <c:pt idx="29">
                  <c:v>40.9968</c:v>
                </c:pt>
                <c:pt idx="30">
                  <c:v>30.976399999999995</c:v>
                </c:pt>
                <c:pt idx="31">
                  <c:v>29.296800000000005</c:v>
                </c:pt>
                <c:pt idx="32">
                  <c:v>32.752200000000002</c:v>
                </c:pt>
                <c:pt idx="33">
                  <c:v>26.540799999999997</c:v>
                </c:pt>
                <c:pt idx="34">
                  <c:v>40.832999999999991</c:v>
                </c:pt>
                <c:pt idx="35">
                  <c:v>25.347399999999997</c:v>
                </c:pt>
                <c:pt idx="36">
                  <c:v>26.116999999999997</c:v>
                </c:pt>
                <c:pt idx="37">
                  <c:v>52.130104000000003</c:v>
                </c:pt>
                <c:pt idx="38">
                  <c:v>28.99</c:v>
                </c:pt>
                <c:pt idx="39">
                  <c:v>40.93548333333333</c:v>
                </c:pt>
                <c:pt idx="40">
                  <c:v>29.644992000000002</c:v>
                </c:pt>
                <c:pt idx="41">
                  <c:v>62.966800000000006</c:v>
                </c:pt>
                <c:pt idx="42">
                  <c:v>34.314799999999998</c:v>
                </c:pt>
                <c:pt idx="43">
                  <c:v>41.111199999999997</c:v>
                </c:pt>
                <c:pt idx="44">
                  <c:v>36.428600000000003</c:v>
                </c:pt>
                <c:pt idx="45">
                  <c:v>48.474400000000003</c:v>
                </c:pt>
                <c:pt idx="46">
                  <c:v>37.681800000000003</c:v>
                </c:pt>
                <c:pt idx="47">
                  <c:v>73.319999999999993</c:v>
                </c:pt>
                <c:pt idx="48">
                  <c:v>37.983400000000003</c:v>
                </c:pt>
                <c:pt idx="49">
                  <c:v>41.480400000000003</c:v>
                </c:pt>
                <c:pt idx="50">
                  <c:v>57.304416000000003</c:v>
                </c:pt>
                <c:pt idx="51">
                  <c:v>40.432600000000001</c:v>
                </c:pt>
                <c:pt idx="52">
                  <c:v>39.1066</c:v>
                </c:pt>
                <c:pt idx="53">
                  <c:v>64.290199999999999</c:v>
                </c:pt>
                <c:pt idx="54">
                  <c:v>31.257503333333332</c:v>
                </c:pt>
                <c:pt idx="55">
                  <c:v>45.060599999999994</c:v>
                </c:pt>
                <c:pt idx="56">
                  <c:v>69.383348666666663</c:v>
                </c:pt>
                <c:pt idx="57">
                  <c:v>59.865416000000003</c:v>
                </c:pt>
                <c:pt idx="58">
                  <c:v>39.020799999999994</c:v>
                </c:pt>
                <c:pt idx="59">
                  <c:v>48.401599999999995</c:v>
                </c:pt>
                <c:pt idx="60">
                  <c:v>47.377200000000002</c:v>
                </c:pt>
                <c:pt idx="61">
                  <c:v>67.884266666666676</c:v>
                </c:pt>
                <c:pt idx="62">
                  <c:v>65.44241599999998</c:v>
                </c:pt>
                <c:pt idx="63">
                  <c:v>75.236199999999997</c:v>
                </c:pt>
                <c:pt idx="64">
                  <c:v>37.821766666666662</c:v>
                </c:pt>
                <c:pt idx="65">
                  <c:v>44.984203333333326</c:v>
                </c:pt>
                <c:pt idx="66">
                  <c:v>194.5034</c:v>
                </c:pt>
                <c:pt idx="67">
                  <c:v>190.15879999999996</c:v>
                </c:pt>
                <c:pt idx="68">
                  <c:v>75.639893333333362</c:v>
                </c:pt>
                <c:pt idx="69">
                  <c:v>242.8374</c:v>
                </c:pt>
                <c:pt idx="70">
                  <c:v>285.19920000000008</c:v>
                </c:pt>
                <c:pt idx="71">
                  <c:v>236.10079999999999</c:v>
                </c:pt>
              </c:numCache>
            </c:numRef>
          </c:yVal>
          <c:smooth val="0"/>
          <c:extLst>
            <c:ext xmlns:c16="http://schemas.microsoft.com/office/drawing/2014/chart" uri="{C3380CC4-5D6E-409C-BE32-E72D297353CC}">
              <c16:uniqueId val="{00000001-5077-488A-B663-6FDE3AD11D05}"/>
            </c:ext>
          </c:extLst>
        </c:ser>
        <c:dLbls>
          <c:showLegendKey val="0"/>
          <c:showVal val="0"/>
          <c:showCatName val="0"/>
          <c:showSerName val="0"/>
          <c:showPercent val="0"/>
          <c:showBubbleSize val="0"/>
        </c:dLbls>
        <c:axId val="561647952"/>
        <c:axId val="561648344"/>
      </c:scatterChart>
      <c:valAx>
        <c:axId val="561647952"/>
        <c:scaling>
          <c:orientation val="minMax"/>
          <c:max val="3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48344"/>
        <c:crosses val="autoZero"/>
        <c:crossBetween val="midCat"/>
      </c:valAx>
      <c:valAx>
        <c:axId val="561648344"/>
        <c:scaling>
          <c:orientation val="minMax"/>
          <c:max val="5000"/>
        </c:scaling>
        <c:delete val="0"/>
        <c:axPos val="l"/>
        <c:majorGridlines>
          <c:spPr>
            <a:ln w="9525" cap="flat" cmpd="sng" algn="ctr">
              <a:solidFill>
                <a:schemeClr val="tx1">
                  <a:lumMod val="15000"/>
                  <a:lumOff val="85000"/>
                </a:schemeClr>
              </a:solidFill>
              <a:round/>
            </a:ln>
            <a:effectLst/>
          </c:spPr>
        </c:majorGridlines>
        <c:title>
          <c:tx>
            <c:strRef>
              <c:f>'3. TEC Color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47952"/>
        <c:crosses val="autoZero"/>
        <c:crossBetween val="midCat"/>
      </c:valAx>
      <c:spPr>
        <a:noFill/>
        <a:ln>
          <a:noFill/>
        </a:ln>
        <a:effectLst/>
      </c:spPr>
    </c:plotArea>
    <c:legend>
      <c:legendPos val="r"/>
      <c:layout>
        <c:manualLayout>
          <c:xMode val="edge"/>
          <c:yMode val="edge"/>
          <c:x val="0.16554068241469816"/>
          <c:y val="0.19523075240594923"/>
          <c:w val="0.26793110236220474"/>
          <c:h val="0.18402887139107613"/>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Mono Printer </a:t>
            </a:r>
            <a:r>
              <a:rPr lang="en-US" sz="1400" b="0" i="0" u="none" strike="noStrike" baseline="0">
                <a:effectLst/>
              </a:rPr>
              <a:t>and Digital Duplicator </a:t>
            </a:r>
            <a:r>
              <a:rPr lang="en-US"/>
              <a:t>- Detail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15048118985127"/>
          <c:y val="0.17171296296296296"/>
          <c:w val="0.81194575678040248"/>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('Table of Contents'!$R$21,'Table of Contents'!$S$21,'Table of Contents'!$R$22,'Table of Contents'!$S$22,'Table of Contents'!$R$23,'Table of Contents'!$S$23,'Table of Contents'!$R$24,'Table of Contents'!$S$24,'Table of Contents'!$R$25,'Table of Contents'!$S$25,'Table of Contents'!$R$26,'Table of Contents'!$S$26)</c:f>
              <c:numCache>
                <c:formatCode>General</c:formatCode>
                <c:ptCount val="12"/>
                <c:pt idx="0">
                  <c:v>0</c:v>
                </c:pt>
                <c:pt idx="1">
                  <c:v>20</c:v>
                </c:pt>
                <c:pt idx="2">
                  <c:v>21</c:v>
                </c:pt>
                <c:pt idx="3">
                  <c:v>40</c:v>
                </c:pt>
                <c:pt idx="4">
                  <c:v>41</c:v>
                </c:pt>
                <c:pt idx="5">
                  <c:v>60</c:v>
                </c:pt>
                <c:pt idx="6">
                  <c:v>61</c:v>
                </c:pt>
                <c:pt idx="7">
                  <c:v>135</c:v>
                </c:pt>
                <c:pt idx="8">
                  <c:v>136</c:v>
                </c:pt>
                <c:pt idx="9">
                  <c:v>300</c:v>
                </c:pt>
                <c:pt idx="10">
                  <c:v>301</c:v>
                </c:pt>
                <c:pt idx="11">
                  <c:v>1000</c:v>
                </c:pt>
              </c:numCache>
            </c:numRef>
          </c:xVal>
          <c:yVal>
            <c:numRef>
              <c:f>('Table of Contents'!$T$21,'Table of Contents'!$U$21,'Table of Contents'!$T$22,'Table of Contents'!$U$22,'Table of Contents'!$T$23,'Table of Contents'!$U$23,'Table of Contents'!$T$24,'Table of Contents'!$U$24,'Table of Contents'!$T$25,'Table of Contents'!$U$25,'Table of Contents'!$T$26,'Table of Contents'!$U$26)</c:f>
              <c:numCache>
                <c:formatCode>0.0</c:formatCode>
                <c:ptCount val="12"/>
                <c:pt idx="0">
                  <c:v>13.108008333333334</c:v>
                </c:pt>
                <c:pt idx="1">
                  <c:v>13.108008333333334</c:v>
                </c:pt>
                <c:pt idx="2">
                  <c:v>13.1</c:v>
                </c:pt>
                <c:pt idx="3">
                  <c:v>26.588639999999998</c:v>
                </c:pt>
                <c:pt idx="4">
                  <c:v>27.099999999999998</c:v>
                </c:pt>
                <c:pt idx="5">
                  <c:v>40.530749999999998</c:v>
                </c:pt>
                <c:pt idx="6">
                  <c:v>41.099999999999994</c:v>
                </c:pt>
                <c:pt idx="7">
                  <c:v>236.10079999999999</c:v>
                </c:pt>
                <c:pt idx="8">
                  <c:v>236.10000000000002</c:v>
                </c:pt>
                <c:pt idx="9">
                  <c:v>1906.3148207999998</c:v>
                </c:pt>
                <c:pt idx="10">
                  <c:v>1919.1</c:v>
                </c:pt>
                <c:pt idx="11">
                  <c:v>9048.9</c:v>
                </c:pt>
              </c:numCache>
            </c:numRef>
          </c:yVal>
          <c:smooth val="0"/>
          <c:extLst>
            <c:ext xmlns:c16="http://schemas.microsoft.com/office/drawing/2014/chart" uri="{C3380CC4-5D6E-409C-BE32-E72D297353CC}">
              <c16:uniqueId val="{00000000-BFA2-4ECA-B91E-46A47F308031}"/>
            </c:ext>
          </c:extLst>
        </c:ser>
        <c:ser>
          <c:idx val="1"/>
          <c:order val="1"/>
          <c:tx>
            <c:strRef>
              <c:f>'4. TEC Mono Printer'!$O$3:$O$4</c:f>
              <c:strCache>
                <c:ptCount val="2"/>
                <c:pt idx="0">
                  <c:v>Monochrome</c:v>
                </c:pt>
                <c:pt idx="1">
                  <c:v>Printer</c:v>
                </c:pt>
              </c:strCache>
            </c:strRef>
          </c:tx>
          <c:spPr>
            <a:ln w="25400" cap="rnd">
              <a:noFill/>
              <a:round/>
            </a:ln>
            <a:effectLst/>
          </c:spPr>
          <c:marker>
            <c:symbol val="circle"/>
            <c:size val="5"/>
            <c:spPr>
              <a:solidFill>
                <a:schemeClr val="accent2"/>
              </a:solidFill>
              <a:ln w="9525">
                <a:solidFill>
                  <a:schemeClr val="accent2"/>
                </a:solidFill>
              </a:ln>
              <a:effectLst/>
            </c:spPr>
          </c:marker>
          <c:xVal>
            <c:numRef>
              <c:f>'4. TEC Mono Printer'!$N$9:$N$400</c:f>
              <c:numCache>
                <c:formatCode>General</c:formatCode>
                <c:ptCount val="392"/>
                <c:pt idx="0">
                  <c:v>19</c:v>
                </c:pt>
                <c:pt idx="1">
                  <c:v>20</c:v>
                </c:pt>
                <c:pt idx="2">
                  <c:v>20</c:v>
                </c:pt>
                <c:pt idx="3">
                  <c:v>21</c:v>
                </c:pt>
                <c:pt idx="4">
                  <c:v>22</c:v>
                </c:pt>
                <c:pt idx="5">
                  <c:v>23</c:v>
                </c:pt>
                <c:pt idx="6">
                  <c:v>24</c:v>
                </c:pt>
                <c:pt idx="7">
                  <c:v>26</c:v>
                </c:pt>
                <c:pt idx="8">
                  <c:v>27</c:v>
                </c:pt>
                <c:pt idx="9">
                  <c:v>28</c:v>
                </c:pt>
                <c:pt idx="10">
                  <c:v>28</c:v>
                </c:pt>
                <c:pt idx="11">
                  <c:v>28</c:v>
                </c:pt>
                <c:pt idx="12">
                  <c:v>29</c:v>
                </c:pt>
                <c:pt idx="13">
                  <c:v>29</c:v>
                </c:pt>
                <c:pt idx="14">
                  <c:v>30</c:v>
                </c:pt>
                <c:pt idx="15">
                  <c:v>30</c:v>
                </c:pt>
                <c:pt idx="16">
                  <c:v>30</c:v>
                </c:pt>
                <c:pt idx="17">
                  <c:v>31</c:v>
                </c:pt>
                <c:pt idx="18">
                  <c:v>32</c:v>
                </c:pt>
                <c:pt idx="19">
                  <c:v>35</c:v>
                </c:pt>
                <c:pt idx="20">
                  <c:v>35</c:v>
                </c:pt>
                <c:pt idx="21">
                  <c:v>35</c:v>
                </c:pt>
                <c:pt idx="22">
                  <c:v>36</c:v>
                </c:pt>
                <c:pt idx="23">
                  <c:v>37</c:v>
                </c:pt>
                <c:pt idx="24">
                  <c:v>37</c:v>
                </c:pt>
                <c:pt idx="25">
                  <c:v>37</c:v>
                </c:pt>
                <c:pt idx="26">
                  <c:v>38</c:v>
                </c:pt>
                <c:pt idx="27">
                  <c:v>40</c:v>
                </c:pt>
                <c:pt idx="28">
                  <c:v>40</c:v>
                </c:pt>
                <c:pt idx="29">
                  <c:v>40</c:v>
                </c:pt>
                <c:pt idx="30">
                  <c:v>42</c:v>
                </c:pt>
                <c:pt idx="31">
                  <c:v>42</c:v>
                </c:pt>
                <c:pt idx="32">
                  <c:v>42</c:v>
                </c:pt>
                <c:pt idx="33">
                  <c:v>42</c:v>
                </c:pt>
                <c:pt idx="34">
                  <c:v>42</c:v>
                </c:pt>
                <c:pt idx="35">
                  <c:v>42</c:v>
                </c:pt>
                <c:pt idx="36">
                  <c:v>42</c:v>
                </c:pt>
                <c:pt idx="37">
                  <c:v>43</c:v>
                </c:pt>
                <c:pt idx="38">
                  <c:v>45</c:v>
                </c:pt>
                <c:pt idx="39">
                  <c:v>45</c:v>
                </c:pt>
                <c:pt idx="40">
                  <c:v>45</c:v>
                </c:pt>
                <c:pt idx="41">
                  <c:v>45</c:v>
                </c:pt>
                <c:pt idx="42">
                  <c:v>46</c:v>
                </c:pt>
                <c:pt idx="43">
                  <c:v>47</c:v>
                </c:pt>
                <c:pt idx="44">
                  <c:v>47</c:v>
                </c:pt>
                <c:pt idx="45">
                  <c:v>47</c:v>
                </c:pt>
                <c:pt idx="46">
                  <c:v>48</c:v>
                </c:pt>
                <c:pt idx="47">
                  <c:v>50</c:v>
                </c:pt>
                <c:pt idx="48">
                  <c:v>50</c:v>
                </c:pt>
                <c:pt idx="49">
                  <c:v>52</c:v>
                </c:pt>
                <c:pt idx="50">
                  <c:v>52</c:v>
                </c:pt>
                <c:pt idx="51">
                  <c:v>52</c:v>
                </c:pt>
                <c:pt idx="52">
                  <c:v>52</c:v>
                </c:pt>
                <c:pt idx="53">
                  <c:v>55</c:v>
                </c:pt>
                <c:pt idx="54">
                  <c:v>55</c:v>
                </c:pt>
                <c:pt idx="55">
                  <c:v>57</c:v>
                </c:pt>
                <c:pt idx="56">
                  <c:v>58</c:v>
                </c:pt>
                <c:pt idx="57">
                  <c:v>58</c:v>
                </c:pt>
                <c:pt idx="58">
                  <c:v>60</c:v>
                </c:pt>
                <c:pt idx="59">
                  <c:v>62</c:v>
                </c:pt>
                <c:pt idx="60">
                  <c:v>62</c:v>
                </c:pt>
                <c:pt idx="61">
                  <c:v>63</c:v>
                </c:pt>
                <c:pt idx="62">
                  <c:v>65</c:v>
                </c:pt>
                <c:pt idx="63">
                  <c:v>65</c:v>
                </c:pt>
                <c:pt idx="64">
                  <c:v>65</c:v>
                </c:pt>
                <c:pt idx="65">
                  <c:v>75</c:v>
                </c:pt>
                <c:pt idx="66">
                  <c:v>110</c:v>
                </c:pt>
                <c:pt idx="67">
                  <c:v>111</c:v>
                </c:pt>
                <c:pt idx="68">
                  <c:v>120</c:v>
                </c:pt>
                <c:pt idx="69">
                  <c:v>135</c:v>
                </c:pt>
                <c:pt idx="70">
                  <c:v>136</c:v>
                </c:pt>
                <c:pt idx="71">
                  <c:v>136</c:v>
                </c:pt>
              </c:numCache>
            </c:numRef>
          </c:xVal>
          <c:yVal>
            <c:numRef>
              <c:f>'4. TEC Mono Printer'!$O$9:$O$293</c:f>
              <c:numCache>
                <c:formatCode>General</c:formatCode>
                <c:ptCount val="285"/>
                <c:pt idx="0">
                  <c:v>11.755466666666667</c:v>
                </c:pt>
                <c:pt idx="1">
                  <c:v>31.578299999999999</c:v>
                </c:pt>
                <c:pt idx="2">
                  <c:v>23.3142</c:v>
                </c:pt>
                <c:pt idx="3">
                  <c:v>20.697625000000002</c:v>
                </c:pt>
                <c:pt idx="4">
                  <c:v>14.46055</c:v>
                </c:pt>
                <c:pt idx="5">
                  <c:v>10.681125000000002</c:v>
                </c:pt>
                <c:pt idx="6">
                  <c:v>16.792533333333331</c:v>
                </c:pt>
                <c:pt idx="7">
                  <c:v>16.376100000000001</c:v>
                </c:pt>
                <c:pt idx="8">
                  <c:v>17.934800000000006</c:v>
                </c:pt>
                <c:pt idx="9">
                  <c:v>18.265866666666668</c:v>
                </c:pt>
                <c:pt idx="10">
                  <c:v>20.027799999999999</c:v>
                </c:pt>
                <c:pt idx="11">
                  <c:v>20.788733333333333</c:v>
                </c:pt>
                <c:pt idx="12">
                  <c:v>26.848575000000004</c:v>
                </c:pt>
                <c:pt idx="13">
                  <c:v>26.789099999999998</c:v>
                </c:pt>
                <c:pt idx="14">
                  <c:v>20.003316666666667</c:v>
                </c:pt>
                <c:pt idx="15">
                  <c:v>16.712799999999998</c:v>
                </c:pt>
                <c:pt idx="16">
                  <c:v>23.010216666666668</c:v>
                </c:pt>
                <c:pt idx="17">
                  <c:v>30.06260833333333</c:v>
                </c:pt>
                <c:pt idx="18">
                  <c:v>16.6738</c:v>
                </c:pt>
                <c:pt idx="19">
                  <c:v>22.3444</c:v>
                </c:pt>
                <c:pt idx="20">
                  <c:v>25.214799999999993</c:v>
                </c:pt>
                <c:pt idx="21">
                  <c:v>38.011202666666669</c:v>
                </c:pt>
                <c:pt idx="22">
                  <c:v>17.976400000000002</c:v>
                </c:pt>
                <c:pt idx="23">
                  <c:v>28.787200000000006</c:v>
                </c:pt>
                <c:pt idx="24">
                  <c:v>45.931599999999996</c:v>
                </c:pt>
                <c:pt idx="25">
                  <c:v>24.226799999999997</c:v>
                </c:pt>
                <c:pt idx="26">
                  <c:v>29.8142</c:v>
                </c:pt>
                <c:pt idx="27">
                  <c:v>41.455959999999997</c:v>
                </c:pt>
                <c:pt idx="28">
                  <c:v>27.019200000000005</c:v>
                </c:pt>
                <c:pt idx="29">
                  <c:v>40.9968</c:v>
                </c:pt>
                <c:pt idx="30">
                  <c:v>30.976399999999995</c:v>
                </c:pt>
                <c:pt idx="31">
                  <c:v>29.296800000000005</c:v>
                </c:pt>
                <c:pt idx="32">
                  <c:v>32.752200000000002</c:v>
                </c:pt>
                <c:pt idx="33">
                  <c:v>26.540799999999997</c:v>
                </c:pt>
                <c:pt idx="34">
                  <c:v>40.832999999999991</c:v>
                </c:pt>
                <c:pt idx="35">
                  <c:v>25.347399999999997</c:v>
                </c:pt>
                <c:pt idx="36">
                  <c:v>26.116999999999997</c:v>
                </c:pt>
                <c:pt idx="37">
                  <c:v>52.130104000000003</c:v>
                </c:pt>
                <c:pt idx="38">
                  <c:v>28.99</c:v>
                </c:pt>
                <c:pt idx="39">
                  <c:v>40.93548333333333</c:v>
                </c:pt>
                <c:pt idx="40">
                  <c:v>29.644992000000002</c:v>
                </c:pt>
                <c:pt idx="41">
                  <c:v>62.966800000000006</c:v>
                </c:pt>
                <c:pt idx="42">
                  <c:v>34.314799999999998</c:v>
                </c:pt>
                <c:pt idx="43">
                  <c:v>41.111199999999997</c:v>
                </c:pt>
                <c:pt idx="44">
                  <c:v>36.428600000000003</c:v>
                </c:pt>
                <c:pt idx="45">
                  <c:v>48.474400000000003</c:v>
                </c:pt>
                <c:pt idx="46">
                  <c:v>37.681800000000003</c:v>
                </c:pt>
                <c:pt idx="47">
                  <c:v>73.319999999999993</c:v>
                </c:pt>
                <c:pt idx="48">
                  <c:v>37.983400000000003</c:v>
                </c:pt>
                <c:pt idx="49">
                  <c:v>41.480400000000003</c:v>
                </c:pt>
                <c:pt idx="50">
                  <c:v>57.304416000000003</c:v>
                </c:pt>
                <c:pt idx="51">
                  <c:v>40.432600000000001</c:v>
                </c:pt>
                <c:pt idx="52">
                  <c:v>39.1066</c:v>
                </c:pt>
                <c:pt idx="53">
                  <c:v>64.290199999999999</c:v>
                </c:pt>
                <c:pt idx="54">
                  <c:v>31.257503333333332</c:v>
                </c:pt>
                <c:pt idx="55">
                  <c:v>45.060599999999994</c:v>
                </c:pt>
                <c:pt idx="56">
                  <c:v>69.383348666666663</c:v>
                </c:pt>
                <c:pt idx="57">
                  <c:v>59.865416000000003</c:v>
                </c:pt>
                <c:pt idx="58">
                  <c:v>39.020799999999994</c:v>
                </c:pt>
                <c:pt idx="59">
                  <c:v>48.401599999999995</c:v>
                </c:pt>
                <c:pt idx="60">
                  <c:v>47.377200000000002</c:v>
                </c:pt>
                <c:pt idx="61">
                  <c:v>67.884266666666676</c:v>
                </c:pt>
                <c:pt idx="62">
                  <c:v>65.44241599999998</c:v>
                </c:pt>
                <c:pt idx="63">
                  <c:v>75.236199999999997</c:v>
                </c:pt>
                <c:pt idx="64">
                  <c:v>37.821766666666662</c:v>
                </c:pt>
                <c:pt idx="65">
                  <c:v>44.984203333333326</c:v>
                </c:pt>
                <c:pt idx="66">
                  <c:v>194.5034</c:v>
                </c:pt>
                <c:pt idx="67">
                  <c:v>190.15879999999996</c:v>
                </c:pt>
                <c:pt idx="68">
                  <c:v>75.639893333333362</c:v>
                </c:pt>
                <c:pt idx="69">
                  <c:v>242.8374</c:v>
                </c:pt>
                <c:pt idx="70">
                  <c:v>285.19920000000008</c:v>
                </c:pt>
                <c:pt idx="71">
                  <c:v>236.10079999999999</c:v>
                </c:pt>
              </c:numCache>
            </c:numRef>
          </c:yVal>
          <c:smooth val="0"/>
          <c:extLst>
            <c:ext xmlns:c16="http://schemas.microsoft.com/office/drawing/2014/chart" uri="{C3380CC4-5D6E-409C-BE32-E72D297353CC}">
              <c16:uniqueId val="{00000001-BFA2-4ECA-B91E-46A47F308031}"/>
            </c:ext>
          </c:extLst>
        </c:ser>
        <c:dLbls>
          <c:showLegendKey val="0"/>
          <c:showVal val="0"/>
          <c:showCatName val="0"/>
          <c:showSerName val="0"/>
          <c:showPercent val="0"/>
          <c:showBubbleSize val="0"/>
        </c:dLbls>
        <c:axId val="248833152"/>
        <c:axId val="561649128"/>
      </c:scatterChart>
      <c:valAx>
        <c:axId val="248833152"/>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49128"/>
        <c:crosses val="autoZero"/>
        <c:crossBetween val="midCat"/>
      </c:valAx>
      <c:valAx>
        <c:axId val="561649128"/>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'3. TEC Color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833152"/>
        <c:crosses val="autoZero"/>
        <c:crossBetween val="midCat"/>
      </c:valAx>
      <c:spPr>
        <a:noFill/>
        <a:ln>
          <a:noFill/>
        </a:ln>
        <a:effectLst/>
      </c:spPr>
    </c:plotArea>
    <c:legend>
      <c:legendPos val="r"/>
      <c:layout>
        <c:manualLayout>
          <c:xMode val="edge"/>
          <c:yMode val="edge"/>
          <c:x val="0.15442957130358706"/>
          <c:y val="0.1906011227763196"/>
          <c:w val="0.26793110236220474"/>
          <c:h val="0.22569553805774278"/>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Color Printer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81714785651792"/>
          <c:y val="0.17171296296296296"/>
          <c:w val="0.80405686789151343"/>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('Table of Contents'!$R$15,'Table of Contents'!$S$15,'Table of Contents'!$R$16,'Table of Contents'!$S$16,'Table of Contents'!$R$17,'Table of Contents'!$S$17,'Table of Contents'!$R$18,'Table of Contents'!$S$18,'Table of Contents'!$R$19,'Table of Contents'!$S$19,'Table of Contents'!$R$20,'Table of Contents'!$S$20)</c:f>
              <c:numCache>
                <c:formatCode>General</c:formatCode>
                <c:ptCount val="12"/>
                <c:pt idx="0">
                  <c:v>0</c:v>
                </c:pt>
                <c:pt idx="1">
                  <c:v>20</c:v>
                </c:pt>
                <c:pt idx="2">
                  <c:v>21</c:v>
                </c:pt>
                <c:pt idx="3">
                  <c:v>40</c:v>
                </c:pt>
                <c:pt idx="4">
                  <c:v>41</c:v>
                </c:pt>
                <c:pt idx="5">
                  <c:v>60</c:v>
                </c:pt>
                <c:pt idx="6">
                  <c:v>61</c:v>
                </c:pt>
                <c:pt idx="7">
                  <c:v>100</c:v>
                </c:pt>
                <c:pt idx="8">
                  <c:v>101</c:v>
                </c:pt>
                <c:pt idx="9">
                  <c:v>135</c:v>
                </c:pt>
                <c:pt idx="10">
                  <c:v>136</c:v>
                </c:pt>
                <c:pt idx="11">
                  <c:v>1000</c:v>
                </c:pt>
              </c:numCache>
            </c:numRef>
          </c:xVal>
          <c:yVal>
            <c:numRef>
              <c:f>('Table of Contents'!$T$15,'Table of Contents'!$U$15,'Table of Contents'!$T$16,'Table of Contents'!$U$16,'Table of Contents'!$T$17,'Table of Contents'!$U$17,'Table of Contents'!$T$18,'Table of Contents'!$U$18,'Table of Contents'!$T$19,'Table of Contents'!$U$19,'Table of Contents'!$T$20,'Table of Contents'!$U$20)</c:f>
              <c:numCache>
                <c:formatCode>0.0</c:formatCode>
                <c:ptCount val="12"/>
                <c:pt idx="0">
                  <c:v>13.93946666666667</c:v>
                </c:pt>
                <c:pt idx="1">
                  <c:v>13.93946666666667</c:v>
                </c:pt>
                <c:pt idx="2">
                  <c:v>13.9</c:v>
                </c:pt>
                <c:pt idx="3">
                  <c:v>30.638400000000008</c:v>
                </c:pt>
                <c:pt idx="4">
                  <c:v>31.9</c:v>
                </c:pt>
                <c:pt idx="5">
                  <c:v>39.843960000000003</c:v>
                </c:pt>
                <c:pt idx="6">
                  <c:v>39.900000000000006</c:v>
                </c:pt>
                <c:pt idx="7">
                  <c:v>274.21159999999998</c:v>
                </c:pt>
                <c:pt idx="8">
                  <c:v>279.89999999999998</c:v>
                </c:pt>
                <c:pt idx="9">
                  <c:v>483.9</c:v>
                </c:pt>
                <c:pt idx="10">
                  <c:v>489.9</c:v>
                </c:pt>
                <c:pt idx="11">
                  <c:v>5673.9</c:v>
                </c:pt>
              </c:numCache>
            </c:numRef>
          </c:yVal>
          <c:smooth val="0"/>
          <c:extLst>
            <c:ext xmlns:c16="http://schemas.microsoft.com/office/drawing/2014/chart" uri="{C3380CC4-5D6E-409C-BE32-E72D297353CC}">
              <c16:uniqueId val="{00000000-7559-4217-AF0D-E162CA3CFE42}"/>
            </c:ext>
          </c:extLst>
        </c:ser>
        <c:ser>
          <c:idx val="1"/>
          <c:order val="1"/>
          <c:tx>
            <c:strRef>
              <c:f>'5. TEC Color Printer'!$O$3:$O$4</c:f>
              <c:strCache>
                <c:ptCount val="2"/>
                <c:pt idx="0">
                  <c:v>Color</c:v>
                </c:pt>
                <c:pt idx="1">
                  <c:v>Printer</c:v>
                </c:pt>
              </c:strCache>
            </c:strRef>
          </c:tx>
          <c:spPr>
            <a:ln w="25400" cap="rnd">
              <a:noFill/>
              <a:round/>
            </a:ln>
            <a:effectLst/>
          </c:spPr>
          <c:marker>
            <c:symbol val="circle"/>
            <c:size val="5"/>
            <c:spPr>
              <a:solidFill>
                <a:schemeClr val="accent2"/>
              </a:solidFill>
              <a:ln w="9525">
                <a:solidFill>
                  <a:schemeClr val="accent2"/>
                </a:solidFill>
              </a:ln>
              <a:effectLst/>
            </c:spPr>
          </c:marker>
          <c:xVal>
            <c:numRef>
              <c:f>'5. TEC Color Printer'!$N$9:$N$400</c:f>
              <c:numCache>
                <c:formatCode>General</c:formatCode>
                <c:ptCount val="392"/>
                <c:pt idx="0">
                  <c:v>17</c:v>
                </c:pt>
                <c:pt idx="1">
                  <c:v>19</c:v>
                </c:pt>
                <c:pt idx="2">
                  <c:v>19</c:v>
                </c:pt>
                <c:pt idx="3">
                  <c:v>19</c:v>
                </c:pt>
                <c:pt idx="4">
                  <c:v>19</c:v>
                </c:pt>
                <c:pt idx="5">
                  <c:v>21</c:v>
                </c:pt>
                <c:pt idx="6">
                  <c:v>22</c:v>
                </c:pt>
                <c:pt idx="7">
                  <c:v>22</c:v>
                </c:pt>
                <c:pt idx="8">
                  <c:v>25</c:v>
                </c:pt>
                <c:pt idx="9">
                  <c:v>26</c:v>
                </c:pt>
                <c:pt idx="10">
                  <c:v>26</c:v>
                </c:pt>
                <c:pt idx="11">
                  <c:v>27</c:v>
                </c:pt>
                <c:pt idx="12">
                  <c:v>27</c:v>
                </c:pt>
                <c:pt idx="13">
                  <c:v>28</c:v>
                </c:pt>
                <c:pt idx="14">
                  <c:v>28</c:v>
                </c:pt>
                <c:pt idx="15">
                  <c:v>28</c:v>
                </c:pt>
                <c:pt idx="16">
                  <c:v>30</c:v>
                </c:pt>
                <c:pt idx="17">
                  <c:v>30</c:v>
                </c:pt>
                <c:pt idx="18">
                  <c:v>30</c:v>
                </c:pt>
                <c:pt idx="19">
                  <c:v>31</c:v>
                </c:pt>
                <c:pt idx="20">
                  <c:v>31</c:v>
                </c:pt>
                <c:pt idx="21">
                  <c:v>31</c:v>
                </c:pt>
                <c:pt idx="22">
                  <c:v>32</c:v>
                </c:pt>
                <c:pt idx="23">
                  <c:v>32</c:v>
                </c:pt>
                <c:pt idx="24">
                  <c:v>33</c:v>
                </c:pt>
                <c:pt idx="25">
                  <c:v>35</c:v>
                </c:pt>
                <c:pt idx="26">
                  <c:v>35</c:v>
                </c:pt>
                <c:pt idx="27">
                  <c:v>35</c:v>
                </c:pt>
                <c:pt idx="28">
                  <c:v>35</c:v>
                </c:pt>
                <c:pt idx="29">
                  <c:v>35</c:v>
                </c:pt>
                <c:pt idx="30">
                  <c:v>36</c:v>
                </c:pt>
                <c:pt idx="31">
                  <c:v>36</c:v>
                </c:pt>
                <c:pt idx="32">
                  <c:v>37</c:v>
                </c:pt>
                <c:pt idx="33">
                  <c:v>37</c:v>
                </c:pt>
                <c:pt idx="34">
                  <c:v>37</c:v>
                </c:pt>
                <c:pt idx="35">
                  <c:v>40</c:v>
                </c:pt>
                <c:pt idx="36">
                  <c:v>40</c:v>
                </c:pt>
                <c:pt idx="37">
                  <c:v>40</c:v>
                </c:pt>
                <c:pt idx="38">
                  <c:v>40</c:v>
                </c:pt>
                <c:pt idx="39">
                  <c:v>40</c:v>
                </c:pt>
                <c:pt idx="40">
                  <c:v>42</c:v>
                </c:pt>
                <c:pt idx="41">
                  <c:v>42</c:v>
                </c:pt>
                <c:pt idx="42">
                  <c:v>42</c:v>
                </c:pt>
                <c:pt idx="43">
                  <c:v>45</c:v>
                </c:pt>
                <c:pt idx="44">
                  <c:v>45</c:v>
                </c:pt>
                <c:pt idx="45">
                  <c:v>45</c:v>
                </c:pt>
                <c:pt idx="46">
                  <c:v>50</c:v>
                </c:pt>
                <c:pt idx="47">
                  <c:v>50</c:v>
                </c:pt>
                <c:pt idx="48">
                  <c:v>50</c:v>
                </c:pt>
                <c:pt idx="49">
                  <c:v>50</c:v>
                </c:pt>
                <c:pt idx="50">
                  <c:v>55</c:v>
                </c:pt>
                <c:pt idx="51">
                  <c:v>55</c:v>
                </c:pt>
                <c:pt idx="52">
                  <c:v>55</c:v>
                </c:pt>
                <c:pt idx="53">
                  <c:v>60</c:v>
                </c:pt>
                <c:pt idx="54">
                  <c:v>60</c:v>
                </c:pt>
                <c:pt idx="55">
                  <c:v>60</c:v>
                </c:pt>
                <c:pt idx="56">
                  <c:v>60</c:v>
                </c:pt>
                <c:pt idx="57">
                  <c:v>65</c:v>
                </c:pt>
                <c:pt idx="58">
                  <c:v>70</c:v>
                </c:pt>
                <c:pt idx="59">
                  <c:v>70</c:v>
                </c:pt>
                <c:pt idx="60">
                  <c:v>70</c:v>
                </c:pt>
                <c:pt idx="61">
                  <c:v>75</c:v>
                </c:pt>
                <c:pt idx="62">
                  <c:v>75</c:v>
                </c:pt>
                <c:pt idx="63">
                  <c:v>75</c:v>
                </c:pt>
                <c:pt idx="64">
                  <c:v>80</c:v>
                </c:pt>
                <c:pt idx="65">
                  <c:v>80</c:v>
                </c:pt>
                <c:pt idx="66">
                  <c:v>85</c:v>
                </c:pt>
                <c:pt idx="67">
                  <c:v>90</c:v>
                </c:pt>
                <c:pt idx="68">
                  <c:v>100</c:v>
                </c:pt>
                <c:pt idx="69">
                  <c:v>100</c:v>
                </c:pt>
                <c:pt idx="70">
                  <c:v>110</c:v>
                </c:pt>
                <c:pt idx="71">
                  <c:v>120</c:v>
                </c:pt>
                <c:pt idx="72">
                  <c:v>130</c:v>
                </c:pt>
                <c:pt idx="73">
                  <c:v>130</c:v>
                </c:pt>
                <c:pt idx="74">
                  <c:v>160</c:v>
                </c:pt>
              </c:numCache>
            </c:numRef>
          </c:xVal>
          <c:yVal>
            <c:numRef>
              <c:f>'5. TEC Color Printer'!$O$9:$O$293</c:f>
              <c:numCache>
                <c:formatCode>General</c:formatCode>
                <c:ptCount val="285"/>
                <c:pt idx="0">
                  <c:v>10.562825</c:v>
                </c:pt>
                <c:pt idx="1">
                  <c:v>10.195683333333333</c:v>
                </c:pt>
                <c:pt idx="2">
                  <c:v>21.667806333333331</c:v>
                </c:pt>
                <c:pt idx="3">
                  <c:v>24.744091666666662</c:v>
                </c:pt>
                <c:pt idx="4">
                  <c:v>19.769641666666669</c:v>
                </c:pt>
                <c:pt idx="5">
                  <c:v>25.669366666666665</c:v>
                </c:pt>
                <c:pt idx="6">
                  <c:v>13.93946666666667</c:v>
                </c:pt>
                <c:pt idx="7">
                  <c:v>14.566283333333333</c:v>
                </c:pt>
                <c:pt idx="8">
                  <c:v>30.560075000000001</c:v>
                </c:pt>
                <c:pt idx="9">
                  <c:v>23.877750000000006</c:v>
                </c:pt>
                <c:pt idx="10">
                  <c:v>23.396750000000001</c:v>
                </c:pt>
                <c:pt idx="11">
                  <c:v>37.400675</c:v>
                </c:pt>
                <c:pt idx="12">
                  <c:v>17.469075000000004</c:v>
                </c:pt>
                <c:pt idx="13">
                  <c:v>16.538166666666665</c:v>
                </c:pt>
                <c:pt idx="14">
                  <c:v>24.141242666666667</c:v>
                </c:pt>
                <c:pt idx="15">
                  <c:v>34.748904666666668</c:v>
                </c:pt>
                <c:pt idx="16">
                  <c:v>63.422016666666657</c:v>
                </c:pt>
                <c:pt idx="17">
                  <c:v>19.230250000000002</c:v>
                </c:pt>
                <c:pt idx="18">
                  <c:v>21.180466666666664</c:v>
                </c:pt>
                <c:pt idx="19">
                  <c:v>28.121924999999997</c:v>
                </c:pt>
                <c:pt idx="20">
                  <c:v>30.996961666666671</c:v>
                </c:pt>
                <c:pt idx="21">
                  <c:v>30.439955000000005</c:v>
                </c:pt>
                <c:pt idx="22">
                  <c:v>69.145266666666672</c:v>
                </c:pt>
                <c:pt idx="23">
                  <c:v>38.994799999999998</c:v>
                </c:pt>
                <c:pt idx="24">
                  <c:v>31.462599999999998</c:v>
                </c:pt>
                <c:pt idx="25">
                  <c:v>46.883494666666671</c:v>
                </c:pt>
                <c:pt idx="26">
                  <c:v>87.050600000000003</c:v>
                </c:pt>
                <c:pt idx="27">
                  <c:v>37.458200000000005</c:v>
                </c:pt>
                <c:pt idx="28">
                  <c:v>43.282199999999996</c:v>
                </c:pt>
                <c:pt idx="29">
                  <c:v>28.007199999999997</c:v>
                </c:pt>
                <c:pt idx="30">
                  <c:v>30.638400000000008</c:v>
                </c:pt>
                <c:pt idx="31">
                  <c:v>48.295000000000002</c:v>
                </c:pt>
                <c:pt idx="32">
                  <c:v>43.206800000000001</c:v>
                </c:pt>
                <c:pt idx="33">
                  <c:v>44.085599999999999</c:v>
                </c:pt>
                <c:pt idx="34">
                  <c:v>48.555</c:v>
                </c:pt>
                <c:pt idx="35">
                  <c:v>24.7</c:v>
                </c:pt>
                <c:pt idx="36">
                  <c:v>59.666966666666667</c:v>
                </c:pt>
                <c:pt idx="37">
                  <c:v>49.597955333333331</c:v>
                </c:pt>
                <c:pt idx="38">
                  <c:v>27.983314666666669</c:v>
                </c:pt>
                <c:pt idx="39">
                  <c:v>38.889933333333332</c:v>
                </c:pt>
                <c:pt idx="40">
                  <c:v>28.308799999999998</c:v>
                </c:pt>
                <c:pt idx="41">
                  <c:v>49.306400000000004</c:v>
                </c:pt>
                <c:pt idx="42">
                  <c:v>59.734999999999999</c:v>
                </c:pt>
                <c:pt idx="43">
                  <c:v>25.323566666666665</c:v>
                </c:pt>
                <c:pt idx="44">
                  <c:v>50.148799999999994</c:v>
                </c:pt>
                <c:pt idx="45">
                  <c:v>26.915200000000002</c:v>
                </c:pt>
                <c:pt idx="46">
                  <c:v>44.479066666666675</c:v>
                </c:pt>
                <c:pt idx="47">
                  <c:v>29.945759999999993</c:v>
                </c:pt>
                <c:pt idx="48">
                  <c:v>87.885858666666678</c:v>
                </c:pt>
                <c:pt idx="49">
                  <c:v>91.228037333333333</c:v>
                </c:pt>
                <c:pt idx="50">
                  <c:v>61.110399999999998</c:v>
                </c:pt>
                <c:pt idx="51">
                  <c:v>28.087384</c:v>
                </c:pt>
                <c:pt idx="52">
                  <c:v>71.010333333333321</c:v>
                </c:pt>
                <c:pt idx="53">
                  <c:v>60.070399999999992</c:v>
                </c:pt>
                <c:pt idx="54">
                  <c:v>36.939239999999998</c:v>
                </c:pt>
                <c:pt idx="55">
                  <c:v>47.561800000000005</c:v>
                </c:pt>
                <c:pt idx="56">
                  <c:v>40.812200000000004</c:v>
                </c:pt>
                <c:pt idx="57">
                  <c:v>118.46119999999999</c:v>
                </c:pt>
                <c:pt idx="58">
                  <c:v>32.200479999999999</c:v>
                </c:pt>
                <c:pt idx="59">
                  <c:v>28.835949999999997</c:v>
                </c:pt>
                <c:pt idx="60">
                  <c:v>152.1832</c:v>
                </c:pt>
                <c:pt idx="61">
                  <c:v>58.828977999999992</c:v>
                </c:pt>
                <c:pt idx="62">
                  <c:v>67.717832000000001</c:v>
                </c:pt>
                <c:pt idx="63">
                  <c:v>23.56926</c:v>
                </c:pt>
                <c:pt idx="64">
                  <c:v>24.59556666666667</c:v>
                </c:pt>
                <c:pt idx="65">
                  <c:v>124.8468</c:v>
                </c:pt>
                <c:pt idx="66">
                  <c:v>244.79260000000002</c:v>
                </c:pt>
                <c:pt idx="67">
                  <c:v>77.804271999999997</c:v>
                </c:pt>
                <c:pt idx="68">
                  <c:v>379.48858999999999</c:v>
                </c:pt>
                <c:pt idx="69">
                  <c:v>274.21159999999998</c:v>
                </c:pt>
                <c:pt idx="70">
                  <c:v>371.16299999999995</c:v>
                </c:pt>
                <c:pt idx="71">
                  <c:v>88.521991999999997</c:v>
                </c:pt>
                <c:pt idx="72">
                  <c:v>413.387</c:v>
                </c:pt>
                <c:pt idx="73">
                  <c:v>115.82627333333332</c:v>
                </c:pt>
                <c:pt idx="74">
                  <c:v>126.02215599999998</c:v>
                </c:pt>
              </c:numCache>
            </c:numRef>
          </c:yVal>
          <c:smooth val="0"/>
          <c:extLst>
            <c:ext xmlns:c16="http://schemas.microsoft.com/office/drawing/2014/chart" uri="{C3380CC4-5D6E-409C-BE32-E72D297353CC}">
              <c16:uniqueId val="{00000001-7559-4217-AF0D-E162CA3CFE42}"/>
            </c:ext>
          </c:extLst>
        </c:ser>
        <c:dLbls>
          <c:showLegendKey val="0"/>
          <c:showVal val="0"/>
          <c:showCatName val="0"/>
          <c:showSerName val="0"/>
          <c:showPercent val="0"/>
          <c:showBubbleSize val="0"/>
        </c:dLbls>
        <c:axId val="563373912"/>
        <c:axId val="563374304"/>
      </c:scatterChart>
      <c:valAx>
        <c:axId val="563373912"/>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74304"/>
        <c:crosses val="autoZero"/>
        <c:crossBetween val="midCat"/>
      </c:valAx>
      <c:valAx>
        <c:axId val="563374304"/>
        <c:scaling>
          <c:orientation val="minMax"/>
          <c:max val="1800"/>
        </c:scaling>
        <c:delete val="0"/>
        <c:axPos val="l"/>
        <c:majorGridlines>
          <c:spPr>
            <a:ln w="9525" cap="flat" cmpd="sng" algn="ctr">
              <a:solidFill>
                <a:schemeClr val="tx1">
                  <a:lumMod val="15000"/>
                  <a:lumOff val="85000"/>
                </a:schemeClr>
              </a:solidFill>
              <a:round/>
            </a:ln>
            <a:effectLst/>
          </c:spPr>
        </c:majorGridlines>
        <c:title>
          <c:tx>
            <c:strRef>
              <c:f>'3. TEC Color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73912"/>
        <c:crosses val="autoZero"/>
        <c:crossBetween val="midCat"/>
      </c:valAx>
      <c:spPr>
        <a:noFill/>
        <a:ln>
          <a:noFill/>
        </a:ln>
        <a:effectLst/>
      </c:spPr>
    </c:plotArea>
    <c:legend>
      <c:legendPos val="r"/>
      <c:layout>
        <c:manualLayout>
          <c:xMode val="edge"/>
          <c:yMode val="edge"/>
          <c:x val="0.16554068241469816"/>
          <c:y val="0.19523075240594923"/>
          <c:w val="0.26793110236220474"/>
          <c:h val="0.15625109361329836"/>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TEC Color Printer - Detail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15048118985127"/>
          <c:y val="0.17171296296296296"/>
          <c:w val="0.81194575678040248"/>
          <c:h val="0.62271617089530473"/>
        </c:manualLayout>
      </c:layout>
      <c:scatterChart>
        <c:scatterStyle val="lineMarker"/>
        <c:varyColors val="0"/>
        <c:ser>
          <c:idx val="0"/>
          <c:order val="0"/>
          <c:tx>
            <c:v>V3.0 Requirement</c:v>
          </c:tx>
          <c:spPr>
            <a:ln w="19050" cap="rnd">
              <a:solidFill>
                <a:schemeClr val="accent1"/>
              </a:solidFill>
              <a:round/>
            </a:ln>
            <a:effectLst/>
          </c:spPr>
          <c:marker>
            <c:symbol val="none"/>
          </c:marker>
          <c:xVal>
            <c:numRef>
              <c:f>('Table of Contents'!$R$15,'Table of Contents'!$S$15,'Table of Contents'!$R$16,'Table of Contents'!$S$16,'Table of Contents'!$R$17,'Table of Contents'!$S$17,'Table of Contents'!$R$18,'Table of Contents'!$S$18,'Table of Contents'!$R$19,'Table of Contents'!$S$19,'Table of Contents'!$R$20,'Table of Contents'!$S$20)</c:f>
              <c:numCache>
                <c:formatCode>General</c:formatCode>
                <c:ptCount val="12"/>
                <c:pt idx="0">
                  <c:v>0</c:v>
                </c:pt>
                <c:pt idx="1">
                  <c:v>20</c:v>
                </c:pt>
                <c:pt idx="2">
                  <c:v>21</c:v>
                </c:pt>
                <c:pt idx="3">
                  <c:v>40</c:v>
                </c:pt>
                <c:pt idx="4">
                  <c:v>41</c:v>
                </c:pt>
                <c:pt idx="5">
                  <c:v>60</c:v>
                </c:pt>
                <c:pt idx="6">
                  <c:v>61</c:v>
                </c:pt>
                <c:pt idx="7">
                  <c:v>100</c:v>
                </c:pt>
                <c:pt idx="8">
                  <c:v>101</c:v>
                </c:pt>
                <c:pt idx="9">
                  <c:v>135</c:v>
                </c:pt>
                <c:pt idx="10">
                  <c:v>136</c:v>
                </c:pt>
                <c:pt idx="11">
                  <c:v>1000</c:v>
                </c:pt>
              </c:numCache>
            </c:numRef>
          </c:xVal>
          <c:yVal>
            <c:numRef>
              <c:f>('Table of Contents'!$T$15,'Table of Contents'!$U$15,'Table of Contents'!$T$16,'Table of Contents'!$U$16,'Table of Contents'!$T$17,'Table of Contents'!$U$17,'Table of Contents'!$T$18,'Table of Contents'!$U$18,'Table of Contents'!$T$19,'Table of Contents'!$U$19,'Table of Contents'!$T$20,'Table of Contents'!$U$20)</c:f>
              <c:numCache>
                <c:formatCode>0.0</c:formatCode>
                <c:ptCount val="12"/>
                <c:pt idx="0">
                  <c:v>13.93946666666667</c:v>
                </c:pt>
                <c:pt idx="1">
                  <c:v>13.93946666666667</c:v>
                </c:pt>
                <c:pt idx="2">
                  <c:v>13.9</c:v>
                </c:pt>
                <c:pt idx="3">
                  <c:v>30.638400000000008</c:v>
                </c:pt>
                <c:pt idx="4">
                  <c:v>31.9</c:v>
                </c:pt>
                <c:pt idx="5">
                  <c:v>39.843960000000003</c:v>
                </c:pt>
                <c:pt idx="6">
                  <c:v>39.900000000000006</c:v>
                </c:pt>
                <c:pt idx="7">
                  <c:v>274.21159999999998</c:v>
                </c:pt>
                <c:pt idx="8">
                  <c:v>279.89999999999998</c:v>
                </c:pt>
                <c:pt idx="9">
                  <c:v>483.9</c:v>
                </c:pt>
                <c:pt idx="10">
                  <c:v>489.9</c:v>
                </c:pt>
                <c:pt idx="11">
                  <c:v>5673.9</c:v>
                </c:pt>
              </c:numCache>
            </c:numRef>
          </c:yVal>
          <c:smooth val="0"/>
          <c:extLst>
            <c:ext xmlns:c16="http://schemas.microsoft.com/office/drawing/2014/chart" uri="{C3380CC4-5D6E-409C-BE32-E72D297353CC}">
              <c16:uniqueId val="{00000000-1F61-42A2-9186-16EF60E47A9D}"/>
            </c:ext>
          </c:extLst>
        </c:ser>
        <c:ser>
          <c:idx val="1"/>
          <c:order val="1"/>
          <c:tx>
            <c:strRef>
              <c:f>'5. TEC Color Printer'!$O$3:$O$4</c:f>
              <c:strCache>
                <c:ptCount val="2"/>
                <c:pt idx="0">
                  <c:v>Color</c:v>
                </c:pt>
                <c:pt idx="1">
                  <c:v>Printer</c:v>
                </c:pt>
              </c:strCache>
            </c:strRef>
          </c:tx>
          <c:spPr>
            <a:ln w="25400" cap="rnd">
              <a:noFill/>
              <a:round/>
            </a:ln>
            <a:effectLst/>
          </c:spPr>
          <c:marker>
            <c:symbol val="circle"/>
            <c:size val="5"/>
            <c:spPr>
              <a:solidFill>
                <a:schemeClr val="accent2"/>
              </a:solidFill>
              <a:ln w="9525">
                <a:solidFill>
                  <a:schemeClr val="accent2"/>
                </a:solidFill>
              </a:ln>
              <a:effectLst/>
            </c:spPr>
          </c:marker>
          <c:xVal>
            <c:numRef>
              <c:f>'5. TEC Color Printer'!$N$9:$N$400</c:f>
              <c:numCache>
                <c:formatCode>General</c:formatCode>
                <c:ptCount val="392"/>
                <c:pt idx="0">
                  <c:v>17</c:v>
                </c:pt>
                <c:pt idx="1">
                  <c:v>19</c:v>
                </c:pt>
                <c:pt idx="2">
                  <c:v>19</c:v>
                </c:pt>
                <c:pt idx="3">
                  <c:v>19</c:v>
                </c:pt>
                <c:pt idx="4">
                  <c:v>19</c:v>
                </c:pt>
                <c:pt idx="5">
                  <c:v>21</c:v>
                </c:pt>
                <c:pt idx="6">
                  <c:v>22</c:v>
                </c:pt>
                <c:pt idx="7">
                  <c:v>22</c:v>
                </c:pt>
                <c:pt idx="8">
                  <c:v>25</c:v>
                </c:pt>
                <c:pt idx="9">
                  <c:v>26</c:v>
                </c:pt>
                <c:pt idx="10">
                  <c:v>26</c:v>
                </c:pt>
                <c:pt idx="11">
                  <c:v>27</c:v>
                </c:pt>
                <c:pt idx="12">
                  <c:v>27</c:v>
                </c:pt>
                <c:pt idx="13">
                  <c:v>28</c:v>
                </c:pt>
                <c:pt idx="14">
                  <c:v>28</c:v>
                </c:pt>
                <c:pt idx="15">
                  <c:v>28</c:v>
                </c:pt>
                <c:pt idx="16">
                  <c:v>30</c:v>
                </c:pt>
                <c:pt idx="17">
                  <c:v>30</c:v>
                </c:pt>
                <c:pt idx="18">
                  <c:v>30</c:v>
                </c:pt>
                <c:pt idx="19">
                  <c:v>31</c:v>
                </c:pt>
                <c:pt idx="20">
                  <c:v>31</c:v>
                </c:pt>
                <c:pt idx="21">
                  <c:v>31</c:v>
                </c:pt>
                <c:pt idx="22">
                  <c:v>32</c:v>
                </c:pt>
                <c:pt idx="23">
                  <c:v>32</c:v>
                </c:pt>
                <c:pt idx="24">
                  <c:v>33</c:v>
                </c:pt>
                <c:pt idx="25">
                  <c:v>35</c:v>
                </c:pt>
                <c:pt idx="26">
                  <c:v>35</c:v>
                </c:pt>
                <c:pt idx="27">
                  <c:v>35</c:v>
                </c:pt>
                <c:pt idx="28">
                  <c:v>35</c:v>
                </c:pt>
                <c:pt idx="29">
                  <c:v>35</c:v>
                </c:pt>
                <c:pt idx="30">
                  <c:v>36</c:v>
                </c:pt>
                <c:pt idx="31">
                  <c:v>36</c:v>
                </c:pt>
                <c:pt idx="32">
                  <c:v>37</c:v>
                </c:pt>
                <c:pt idx="33">
                  <c:v>37</c:v>
                </c:pt>
                <c:pt idx="34">
                  <c:v>37</c:v>
                </c:pt>
                <c:pt idx="35">
                  <c:v>40</c:v>
                </c:pt>
                <c:pt idx="36">
                  <c:v>40</c:v>
                </c:pt>
                <c:pt idx="37">
                  <c:v>40</c:v>
                </c:pt>
                <c:pt idx="38">
                  <c:v>40</c:v>
                </c:pt>
                <c:pt idx="39">
                  <c:v>40</c:v>
                </c:pt>
                <c:pt idx="40">
                  <c:v>42</c:v>
                </c:pt>
                <c:pt idx="41">
                  <c:v>42</c:v>
                </c:pt>
                <c:pt idx="42">
                  <c:v>42</c:v>
                </c:pt>
                <c:pt idx="43">
                  <c:v>45</c:v>
                </c:pt>
                <c:pt idx="44">
                  <c:v>45</c:v>
                </c:pt>
                <c:pt idx="45">
                  <c:v>45</c:v>
                </c:pt>
                <c:pt idx="46">
                  <c:v>50</c:v>
                </c:pt>
                <c:pt idx="47">
                  <c:v>50</c:v>
                </c:pt>
                <c:pt idx="48">
                  <c:v>50</c:v>
                </c:pt>
                <c:pt idx="49">
                  <c:v>50</c:v>
                </c:pt>
                <c:pt idx="50">
                  <c:v>55</c:v>
                </c:pt>
                <c:pt idx="51">
                  <c:v>55</c:v>
                </c:pt>
                <c:pt idx="52">
                  <c:v>55</c:v>
                </c:pt>
                <c:pt idx="53">
                  <c:v>60</c:v>
                </c:pt>
                <c:pt idx="54">
                  <c:v>60</c:v>
                </c:pt>
                <c:pt idx="55">
                  <c:v>60</c:v>
                </c:pt>
                <c:pt idx="56">
                  <c:v>60</c:v>
                </c:pt>
                <c:pt idx="57">
                  <c:v>65</c:v>
                </c:pt>
                <c:pt idx="58">
                  <c:v>70</c:v>
                </c:pt>
                <c:pt idx="59">
                  <c:v>70</c:v>
                </c:pt>
                <c:pt idx="60">
                  <c:v>70</c:v>
                </c:pt>
                <c:pt idx="61">
                  <c:v>75</c:v>
                </c:pt>
                <c:pt idx="62">
                  <c:v>75</c:v>
                </c:pt>
                <c:pt idx="63">
                  <c:v>75</c:v>
                </c:pt>
                <c:pt idx="64">
                  <c:v>80</c:v>
                </c:pt>
                <c:pt idx="65">
                  <c:v>80</c:v>
                </c:pt>
                <c:pt idx="66">
                  <c:v>85</c:v>
                </c:pt>
                <c:pt idx="67">
                  <c:v>90</c:v>
                </c:pt>
                <c:pt idx="68">
                  <c:v>100</c:v>
                </c:pt>
                <c:pt idx="69">
                  <c:v>100</c:v>
                </c:pt>
                <c:pt idx="70">
                  <c:v>110</c:v>
                </c:pt>
                <c:pt idx="71">
                  <c:v>120</c:v>
                </c:pt>
                <c:pt idx="72">
                  <c:v>130</c:v>
                </c:pt>
                <c:pt idx="73">
                  <c:v>130</c:v>
                </c:pt>
                <c:pt idx="74">
                  <c:v>160</c:v>
                </c:pt>
              </c:numCache>
            </c:numRef>
          </c:xVal>
          <c:yVal>
            <c:numRef>
              <c:f>'5. TEC Color Printer'!$O$9:$O$293</c:f>
              <c:numCache>
                <c:formatCode>General</c:formatCode>
                <c:ptCount val="285"/>
                <c:pt idx="0">
                  <c:v>10.562825</c:v>
                </c:pt>
                <c:pt idx="1">
                  <c:v>10.195683333333333</c:v>
                </c:pt>
                <c:pt idx="2">
                  <c:v>21.667806333333331</c:v>
                </c:pt>
                <c:pt idx="3">
                  <c:v>24.744091666666662</c:v>
                </c:pt>
                <c:pt idx="4">
                  <c:v>19.769641666666669</c:v>
                </c:pt>
                <c:pt idx="5">
                  <c:v>25.669366666666665</c:v>
                </c:pt>
                <c:pt idx="6">
                  <c:v>13.93946666666667</c:v>
                </c:pt>
                <c:pt idx="7">
                  <c:v>14.566283333333333</c:v>
                </c:pt>
                <c:pt idx="8">
                  <c:v>30.560075000000001</c:v>
                </c:pt>
                <c:pt idx="9">
                  <c:v>23.877750000000006</c:v>
                </c:pt>
                <c:pt idx="10">
                  <c:v>23.396750000000001</c:v>
                </c:pt>
                <c:pt idx="11">
                  <c:v>37.400675</c:v>
                </c:pt>
                <c:pt idx="12">
                  <c:v>17.469075000000004</c:v>
                </c:pt>
                <c:pt idx="13">
                  <c:v>16.538166666666665</c:v>
                </c:pt>
                <c:pt idx="14">
                  <c:v>24.141242666666667</c:v>
                </c:pt>
                <c:pt idx="15">
                  <c:v>34.748904666666668</c:v>
                </c:pt>
                <c:pt idx="16">
                  <c:v>63.422016666666657</c:v>
                </c:pt>
                <c:pt idx="17">
                  <c:v>19.230250000000002</c:v>
                </c:pt>
                <c:pt idx="18">
                  <c:v>21.180466666666664</c:v>
                </c:pt>
                <c:pt idx="19">
                  <c:v>28.121924999999997</c:v>
                </c:pt>
                <c:pt idx="20">
                  <c:v>30.996961666666671</c:v>
                </c:pt>
                <c:pt idx="21">
                  <c:v>30.439955000000005</c:v>
                </c:pt>
                <c:pt idx="22">
                  <c:v>69.145266666666672</c:v>
                </c:pt>
                <c:pt idx="23">
                  <c:v>38.994799999999998</c:v>
                </c:pt>
                <c:pt idx="24">
                  <c:v>31.462599999999998</c:v>
                </c:pt>
                <c:pt idx="25">
                  <c:v>46.883494666666671</c:v>
                </c:pt>
                <c:pt idx="26">
                  <c:v>87.050600000000003</c:v>
                </c:pt>
                <c:pt idx="27">
                  <c:v>37.458200000000005</c:v>
                </c:pt>
                <c:pt idx="28">
                  <c:v>43.282199999999996</c:v>
                </c:pt>
                <c:pt idx="29">
                  <c:v>28.007199999999997</c:v>
                </c:pt>
                <c:pt idx="30">
                  <c:v>30.638400000000008</c:v>
                </c:pt>
                <c:pt idx="31">
                  <c:v>48.295000000000002</c:v>
                </c:pt>
                <c:pt idx="32">
                  <c:v>43.206800000000001</c:v>
                </c:pt>
                <c:pt idx="33">
                  <c:v>44.085599999999999</c:v>
                </c:pt>
                <c:pt idx="34">
                  <c:v>48.555</c:v>
                </c:pt>
                <c:pt idx="35">
                  <c:v>24.7</c:v>
                </c:pt>
                <c:pt idx="36">
                  <c:v>59.666966666666667</c:v>
                </c:pt>
                <c:pt idx="37">
                  <c:v>49.597955333333331</c:v>
                </c:pt>
                <c:pt idx="38">
                  <c:v>27.983314666666669</c:v>
                </c:pt>
                <c:pt idx="39">
                  <c:v>38.889933333333332</c:v>
                </c:pt>
                <c:pt idx="40">
                  <c:v>28.308799999999998</c:v>
                </c:pt>
                <c:pt idx="41">
                  <c:v>49.306400000000004</c:v>
                </c:pt>
                <c:pt idx="42">
                  <c:v>59.734999999999999</c:v>
                </c:pt>
                <c:pt idx="43">
                  <c:v>25.323566666666665</c:v>
                </c:pt>
                <c:pt idx="44">
                  <c:v>50.148799999999994</c:v>
                </c:pt>
                <c:pt idx="45">
                  <c:v>26.915200000000002</c:v>
                </c:pt>
                <c:pt idx="46">
                  <c:v>44.479066666666675</c:v>
                </c:pt>
                <c:pt idx="47">
                  <c:v>29.945759999999993</c:v>
                </c:pt>
                <c:pt idx="48">
                  <c:v>87.885858666666678</c:v>
                </c:pt>
                <c:pt idx="49">
                  <c:v>91.228037333333333</c:v>
                </c:pt>
                <c:pt idx="50">
                  <c:v>61.110399999999998</c:v>
                </c:pt>
                <c:pt idx="51">
                  <c:v>28.087384</c:v>
                </c:pt>
                <c:pt idx="52">
                  <c:v>71.010333333333321</c:v>
                </c:pt>
                <c:pt idx="53">
                  <c:v>60.070399999999992</c:v>
                </c:pt>
                <c:pt idx="54">
                  <c:v>36.939239999999998</c:v>
                </c:pt>
                <c:pt idx="55">
                  <c:v>47.561800000000005</c:v>
                </c:pt>
                <c:pt idx="56">
                  <c:v>40.812200000000004</c:v>
                </c:pt>
                <c:pt idx="57">
                  <c:v>118.46119999999999</c:v>
                </c:pt>
                <c:pt idx="58">
                  <c:v>32.200479999999999</c:v>
                </c:pt>
                <c:pt idx="59">
                  <c:v>28.835949999999997</c:v>
                </c:pt>
                <c:pt idx="60">
                  <c:v>152.1832</c:v>
                </c:pt>
                <c:pt idx="61">
                  <c:v>58.828977999999992</c:v>
                </c:pt>
                <c:pt idx="62">
                  <c:v>67.717832000000001</c:v>
                </c:pt>
                <c:pt idx="63">
                  <c:v>23.56926</c:v>
                </c:pt>
                <c:pt idx="64">
                  <c:v>24.59556666666667</c:v>
                </c:pt>
                <c:pt idx="65">
                  <c:v>124.8468</c:v>
                </c:pt>
                <c:pt idx="66">
                  <c:v>244.79260000000002</c:v>
                </c:pt>
                <c:pt idx="67">
                  <c:v>77.804271999999997</c:v>
                </c:pt>
                <c:pt idx="68">
                  <c:v>379.48858999999999</c:v>
                </c:pt>
                <c:pt idx="69">
                  <c:v>274.21159999999998</c:v>
                </c:pt>
                <c:pt idx="70">
                  <c:v>371.16299999999995</c:v>
                </c:pt>
                <c:pt idx="71">
                  <c:v>88.521991999999997</c:v>
                </c:pt>
                <c:pt idx="72">
                  <c:v>413.387</c:v>
                </c:pt>
                <c:pt idx="73">
                  <c:v>115.82627333333332</c:v>
                </c:pt>
                <c:pt idx="74">
                  <c:v>126.02215599999998</c:v>
                </c:pt>
              </c:numCache>
            </c:numRef>
          </c:yVal>
          <c:smooth val="0"/>
          <c:extLst>
            <c:ext xmlns:c16="http://schemas.microsoft.com/office/drawing/2014/chart" uri="{C3380CC4-5D6E-409C-BE32-E72D297353CC}">
              <c16:uniqueId val="{00000001-1F61-42A2-9186-16EF60E47A9D}"/>
            </c:ext>
          </c:extLst>
        </c:ser>
        <c:dLbls>
          <c:showLegendKey val="0"/>
          <c:showVal val="0"/>
          <c:showCatName val="0"/>
          <c:showSerName val="0"/>
          <c:showPercent val="0"/>
          <c:showBubbleSize val="0"/>
        </c:dLbls>
        <c:axId val="563375088"/>
        <c:axId val="563375480"/>
      </c:scatterChart>
      <c:valAx>
        <c:axId val="563375088"/>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Monochrome Product Speed (ipm)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75480"/>
        <c:crosses val="autoZero"/>
        <c:crossBetween val="midCat"/>
      </c:valAx>
      <c:valAx>
        <c:axId val="563375480"/>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'3. TEC Color MFD'!$O$8</c:f>
              <c:strCache>
                <c:ptCount val="1"/>
                <c:pt idx="0">
                  <c:v>TEC Less A3 Allowance (kWh/yr)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75088"/>
        <c:crosses val="autoZero"/>
        <c:crossBetween val="midCat"/>
      </c:valAx>
      <c:spPr>
        <a:noFill/>
        <a:ln>
          <a:noFill/>
        </a:ln>
        <a:effectLst/>
      </c:spPr>
    </c:plotArea>
    <c:legend>
      <c:legendPos val="r"/>
      <c:layout>
        <c:manualLayout>
          <c:xMode val="edge"/>
          <c:yMode val="edge"/>
          <c:x val="0.15442957130358706"/>
          <c:y val="0.1906011227763196"/>
          <c:w val="0.26793110236220474"/>
          <c:h val="0.15625109361329836"/>
        </c:manualLayout>
      </c:layout>
      <c:overlay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extLst>
      <c:ext xmlns:c16r3="http://schemas.microsoft.com/office/drawing/2017/03/chart" uri="{12BF07B7-CECC-457D-90D0-4EC4A377A18A}">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18</xdr:row>
      <xdr:rowOff>44450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114300</xdr:rowOff>
    </xdr:from>
    <xdr:to>
      <xdr:col>8</xdr:col>
      <xdr:colOff>304800</xdr:colOff>
      <xdr:row>37</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18</xdr:row>
      <xdr:rowOff>44450</xdr:rowOff>
    </xdr:to>
    <xdr:graphicFrame macro="">
      <xdr:nvGraphicFramePr>
        <xdr:cNvPr id="2" name="Chart 1">
          <a:extLst>
            <a:ext uri="{FF2B5EF4-FFF2-40B4-BE49-F238E27FC236}">
              <a16:creationId xmlns:a16="http://schemas.microsoft.com/office/drawing/2014/main" id="{A886B8A5-976C-41A5-85FA-57BFC9AFFD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114300</xdr:rowOff>
    </xdr:from>
    <xdr:to>
      <xdr:col>8</xdr:col>
      <xdr:colOff>304800</xdr:colOff>
      <xdr:row>37</xdr:row>
      <xdr:rowOff>0</xdr:rowOff>
    </xdr:to>
    <xdr:graphicFrame macro="">
      <xdr:nvGraphicFramePr>
        <xdr:cNvPr id="3" name="Chart 2">
          <a:extLst>
            <a:ext uri="{FF2B5EF4-FFF2-40B4-BE49-F238E27FC236}">
              <a16:creationId xmlns:a16="http://schemas.microsoft.com/office/drawing/2014/main" id="{7761AAF6-A084-4FCF-8C22-4616F991F4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18</xdr:row>
      <xdr:rowOff>44450</xdr:rowOff>
    </xdr:to>
    <xdr:graphicFrame macro="">
      <xdr:nvGraphicFramePr>
        <xdr:cNvPr id="2" name="Chart 1">
          <a:extLst>
            <a:ext uri="{FF2B5EF4-FFF2-40B4-BE49-F238E27FC236}">
              <a16:creationId xmlns:a16="http://schemas.microsoft.com/office/drawing/2014/main" id="{58391944-C9FE-4A3E-AC80-06AF21EAE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114300</xdr:rowOff>
    </xdr:from>
    <xdr:to>
      <xdr:col>8</xdr:col>
      <xdr:colOff>304800</xdr:colOff>
      <xdr:row>37</xdr:row>
      <xdr:rowOff>0</xdr:rowOff>
    </xdr:to>
    <xdr:graphicFrame macro="">
      <xdr:nvGraphicFramePr>
        <xdr:cNvPr id="3" name="Chart 2">
          <a:extLst>
            <a:ext uri="{FF2B5EF4-FFF2-40B4-BE49-F238E27FC236}">
              <a16:creationId xmlns:a16="http://schemas.microsoft.com/office/drawing/2014/main" id="{C10996D3-9441-43E6-B663-B92699F3A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18</xdr:row>
      <xdr:rowOff>44450</xdr:rowOff>
    </xdr:to>
    <xdr:graphicFrame macro="">
      <xdr:nvGraphicFramePr>
        <xdr:cNvPr id="2" name="Chart 1">
          <a:extLst>
            <a:ext uri="{FF2B5EF4-FFF2-40B4-BE49-F238E27FC236}">
              <a16:creationId xmlns:a16="http://schemas.microsoft.com/office/drawing/2014/main" id="{D2EB0EDC-2115-4CD6-ABCD-A18120AC1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114300</xdr:rowOff>
    </xdr:from>
    <xdr:to>
      <xdr:col>8</xdr:col>
      <xdr:colOff>304800</xdr:colOff>
      <xdr:row>37</xdr:row>
      <xdr:rowOff>0</xdr:rowOff>
    </xdr:to>
    <xdr:graphicFrame macro="">
      <xdr:nvGraphicFramePr>
        <xdr:cNvPr id="3" name="Chart 2">
          <a:extLst>
            <a:ext uri="{FF2B5EF4-FFF2-40B4-BE49-F238E27FC236}">
              <a16:creationId xmlns:a16="http://schemas.microsoft.com/office/drawing/2014/main" id="{96C2BD3C-90B9-4000-9F06-0C5E3F310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linowski, Matt" refreshedDate="43187.955686574074" createdVersion="6" refreshedVersion="6" minRefreshableVersion="3" recordCount="866" xr:uid="{00000000-000A-0000-FFFF-FFFF05000000}">
  <cacheSource type="worksheet">
    <worksheetSource name="Table1"/>
  </cacheSource>
  <cacheFields count="28">
    <cacheField name="PD_ID" numFmtId="164">
      <sharedItems containsSemiMixedTypes="0" containsString="0" containsNumber="1" containsInteger="1" minValue="2194273" maxValue="2310088"/>
    </cacheField>
    <cacheField name="ENERGY STAR Partner" numFmtId="49">
      <sharedItems/>
    </cacheField>
    <cacheField name="Brand Name" numFmtId="49">
      <sharedItems/>
    </cacheField>
    <cacheField name="Model Name" numFmtId="49">
      <sharedItems/>
    </cacheField>
    <cacheField name="Model Number" numFmtId="49">
      <sharedItems/>
    </cacheField>
    <cacheField name="Additional Model Information" numFmtId="0">
      <sharedItems containsBlank="1" longText="1"/>
    </cacheField>
    <cacheField name="Type" numFmtId="49">
      <sharedItems/>
    </cacheField>
    <cacheField name="Size Format" numFmtId="49">
      <sharedItems/>
    </cacheField>
    <cacheField name="Maximum Document Size Width" numFmtId="49">
      <sharedItems containsSemiMixedTypes="0" containsString="0" containsNumber="1" containsInteger="1" minValue="9" maxValue="483"/>
    </cacheField>
    <cacheField name="Maximum Document Size Length" numFmtId="49">
      <sharedItems containsSemiMixedTypes="0" containsString="0" containsNumber="1" containsInteger="1" minValue="0" maxValue="1321"/>
    </cacheField>
    <cacheField name="Maximum Document Size (Width x Height)" numFmtId="49">
      <sharedItems containsNonDate="0" containsString="0" containsBlank="1"/>
    </cacheField>
    <cacheField name="Marking Technology" numFmtId="49">
      <sharedItems/>
    </cacheField>
    <cacheField name="Color Capability" numFmtId="49">
      <sharedItems containsBlank="1" count="3">
        <s v="Monochrome"/>
        <s v="Color"/>
        <m u="1"/>
      </sharedItems>
    </cacheField>
    <cacheField name="Monochrome Product Speed (ipm or mppm)" numFmtId="49">
      <sharedItems containsSemiMixedTypes="0" containsString="0" containsNumber="1" containsInteger="1" minValue="1" maxValue="3600" count="117">
        <n v="32"/>
        <n v="24"/>
        <n v="36"/>
        <n v="42"/>
        <n v="48"/>
        <n v="52"/>
        <n v="33"/>
        <n v="30"/>
        <n v="19"/>
        <n v="28"/>
        <n v="40"/>
        <n v="15"/>
        <n v="35"/>
        <n v="45"/>
        <n v="58"/>
        <n v="65"/>
        <n v="75"/>
        <n v="85"/>
        <n v="37"/>
        <n v="25"/>
        <n v="51"/>
        <n v="55"/>
        <n v="105"/>
        <n v="95"/>
        <n v="26"/>
        <n v="50"/>
        <n v="60"/>
        <n v="70"/>
        <n v="80"/>
        <n v="18"/>
        <n v="38"/>
        <n v="63"/>
        <n v="130"/>
        <n v="100"/>
        <n v="43"/>
        <n v="23"/>
        <n v="17"/>
        <n v="22"/>
        <n v="20"/>
        <n v="27"/>
        <n v="31"/>
        <n v="47"/>
        <n v="21"/>
        <n v="29"/>
        <n v="120"/>
        <n v="136"/>
        <n v="46"/>
        <n v="57"/>
        <n v="62"/>
        <n v="115"/>
        <n v="110"/>
        <n v="135"/>
        <n v="140"/>
        <n v="254"/>
        <n v="313"/>
        <n v="328"/>
        <n v="272"/>
        <n v="49"/>
        <n v="150"/>
        <n v="96"/>
        <n v="111"/>
        <n v="90"/>
        <n v="160"/>
        <n v="190"/>
        <n v="185" u="1"/>
        <n v="34" u="1"/>
        <n v="314" u="1"/>
        <n v="13" u="1"/>
        <n v="125" u="1"/>
        <n v="600" u="1"/>
        <n v="288" u="1"/>
        <n v="180" u="1"/>
        <n v="5" u="1"/>
        <n v="14" u="1"/>
        <n v="87" u="1"/>
        <n v="112" u="1"/>
        <n v="146" u="1"/>
        <n v="420" u="1"/>
        <n v="175" u="1"/>
        <n v="378" u="1"/>
        <n v="44" u="1"/>
        <n v="2" u="1"/>
        <n v="310" u="1"/>
        <n v="6" u="1"/>
        <n v="16" u="1"/>
        <n v="157" u="1"/>
        <n v="228" u="1"/>
        <n v="300" u="1"/>
        <n v="144" u="1"/>
        <n v="54" u="1"/>
        <n v="7" u="1"/>
        <n v="152" u="1"/>
        <n v="56" u="1"/>
        <n v="210" u="1"/>
        <n v="380" u="1"/>
        <n v="1" u="1"/>
        <n v="3" u="1"/>
        <n v="8" u="1"/>
        <n v="41" u="1"/>
        <n v="270" u="1"/>
        <n v="221" u="1"/>
        <n v="9" u="1"/>
        <n v="200" u="1"/>
        <n v="179" u="1"/>
        <n v="250" u="1"/>
        <n v="72" u="1"/>
        <n v="360" u="1"/>
        <n v="10" u="1"/>
        <n v="305" u="1"/>
        <n v="11" u="1"/>
        <n v="88" u="1"/>
        <n v="53" u="1"/>
        <n v="240" u="1"/>
        <n v="3600" u="1"/>
        <n v="4" u="1"/>
        <n v="12" u="1"/>
        <n v="340" u="1"/>
      </sharedItems>
    </cacheField>
    <cacheField name="Automatic Duplex Output Capable" numFmtId="0">
      <sharedItems/>
    </cacheField>
    <cacheField name="Old Typical Electricity Consumption (TEC) (kWh/wk)" numFmtId="0">
      <sharedItems containsSemiMixedTypes="0" containsString="0" containsNumber="1" minValue="0.4" maxValue="134.5"/>
    </cacheField>
    <cacheField name="Old Typical Electricity Consumption (TEC) (kWh/yr)" numFmtId="0">
      <sharedItems containsSemiMixedTypes="0" containsString="0" containsNumber="1" minValue="20.8" maxValue="6994"/>
    </cacheField>
    <cacheField name="Typical Electricity Consumption (TEC) (kWh/yr)" numFmtId="49">
      <sharedItems containsSemiMixedTypes="0" containsString="0" containsNumber="1" minValue="10.119741666666666" maxValue="2222.2336499999997"/>
    </cacheField>
    <cacheField name="Functional Adders" numFmtId="49">
      <sharedItems/>
    </cacheField>
    <cacheField name="Date Available On Market" numFmtId="14">
      <sharedItems containsSemiMixedTypes="0" containsNonDate="0" containsDate="1" containsString="0" minDate="2003-08-01T00:00:00" maxDate="2020-01-31T00:00:00" count="663">
        <d v="2018-01-08T00:00:00"/>
        <d v="2017-04-01T00:00:00"/>
        <d v="2016-02-16T00:00:00"/>
        <d v="2015-12-15T00:00:00"/>
        <d v="2016-01-01T00:00:00"/>
        <d v="2015-05-30T00:00:00"/>
        <d v="2016-05-01T00:00:00"/>
        <d v="2016-01-15T00:00:00"/>
        <d v="2016-02-01T00:00:00"/>
        <d v="2017-05-16T00:00:00"/>
        <d v="2017-03-27T00:00:00"/>
        <d v="2017-03-09T00:00:00"/>
        <d v="2016-09-16T00:00:00"/>
        <d v="2015-12-14T00:00:00"/>
        <d v="2016-04-25T00:00:00"/>
        <d v="2017-01-19T00:00:00"/>
        <d v="2017-01-18T00:00:00"/>
        <d v="2016-04-26T00:00:00"/>
        <d v="2016-11-09T00:00:00"/>
        <d v="2017-10-31T00:00:00"/>
        <d v="2015-06-16T00:00:00"/>
        <d v="2015-07-06T00:00:00"/>
        <d v="2016-01-31T00:00:00"/>
        <d v="2017-04-25T00:00:00"/>
        <d v="2016-08-08T00:00:00"/>
        <d v="2016-10-16T00:00:00"/>
        <d v="2012-11-13T00:00:00"/>
        <d v="2012-06-26T00:00:00"/>
        <d v="2013-08-15T00:00:00"/>
        <d v="2015-05-19T00:00:00"/>
        <d v="2015-05-28T00:00:00"/>
        <d v="2015-10-29T00:00:00"/>
        <d v="2016-05-23T00:00:00"/>
        <d v="2016-11-23T00:00:00"/>
        <d v="2017-05-20T00:00:00"/>
        <d v="2016-05-31T00:00:00"/>
        <d v="2017-05-01T00:00:00"/>
        <d v="2017-12-01T00:00:00"/>
        <d v="2015-04-01T00:00:00"/>
        <d v="2015-11-01T00:00:00"/>
        <d v="2015-10-01T00:00:00"/>
        <d v="2016-03-08T00:00:00"/>
        <d v="2016-10-01T00:00:00"/>
        <d v="2016-11-01T00:00:00"/>
        <d v="2016-06-01T00:00:00"/>
        <d v="2017-10-15T00:00:00"/>
        <d v="2016-04-01T00:00:00"/>
        <d v="2017-10-01T00:00:00"/>
        <d v="2017-05-15T00:00:00"/>
        <d v="2017-11-01T00:00:00"/>
        <d v="2018-01-12T00:00:00"/>
        <d v="2015-10-17T00:00:00"/>
        <d v="2015-06-27T00:00:00"/>
        <d v="2015-05-27T00:00:00"/>
        <d v="2016-10-28T00:00:00"/>
        <d v="2017-11-27T00:00:00"/>
        <d v="2017-11-30T00:00:00"/>
        <d v="2016-11-11T00:00:00"/>
        <d v="2017-12-24T00:00:00"/>
        <d v="2017-05-07T00:00:00"/>
        <d v="2015-07-22T00:00:00"/>
        <d v="2018-02-10T00:00:00"/>
        <d v="2016-12-15T00:00:00"/>
        <d v="2016-04-15T00:00:00"/>
        <d v="2016-12-25T00:00:00"/>
        <d v="2015-05-01T00:00:00"/>
        <d v="2016-06-30T00:00:00"/>
        <d v="2017-02-01T00:00:00"/>
        <d v="2015-03-10T00:00:00"/>
        <d v="2015-06-29T00:00:00"/>
        <d v="2015-11-16T00:00:00"/>
        <d v="2016-05-16T00:00:00"/>
        <d v="2016-08-01T00:00:00"/>
        <d v="2015-11-03T00:00:00"/>
        <d v="2018-02-01T00:00:00"/>
        <d v="2016-09-01T00:00:00"/>
        <d v="2016-07-01T00:00:00"/>
        <d v="2017-01-01T00:00:00"/>
        <d v="2016-12-01T00:00:00"/>
        <d v="2017-06-01T00:00:00"/>
        <d v="2016-01-25T00:00:00"/>
        <d v="2017-08-22T00:00:00"/>
        <d v="2016-04-30T00:00:00"/>
        <d v="2013-08-23T00:00:00"/>
        <d v="2013-01-11T00:00:00"/>
        <d v="2017-01-02T00:00:00"/>
        <d v="2015-08-31T00:00:00"/>
        <d v="2014-12-31T00:00:00"/>
        <d v="2016-10-29T00:00:00"/>
        <d v="2015-09-01T00:00:00"/>
        <d v="2017-02-28T00:00:00"/>
        <d v="2017-01-16T00:00:00"/>
        <d v="2017-04-17T00:00:00"/>
        <d v="2016-09-15T00:00:00"/>
        <d v="2016-06-06T00:00:00"/>
        <d v="2017-05-22T00:00:00"/>
        <d v="2015-08-01T00:00:00"/>
        <d v="2015-06-01T00:00:00"/>
        <d v="2016-11-14T00:00:00"/>
        <d v="2015-01-15T00:00:00"/>
        <d v="2017-06-26T00:00:00"/>
        <d v="2017-10-10T00:00:00"/>
        <d v="2017-05-23T00:00:00"/>
        <d v="2016-12-12T00:00:00"/>
        <d v="2016-12-16T00:00:00"/>
        <d v="2016-11-30T00:00:00"/>
        <d v="2018-01-01T00:00:00"/>
        <d v="2016-09-30T00:00:00"/>
        <d v="2016-01-29T00:00:00"/>
        <d v="2017-12-21T00:00:00"/>
        <d v="2015-12-02T00:00:00"/>
        <d v="2018-01-18T00:00:00"/>
        <d v="2017-04-27T00:00:00"/>
        <d v="2016-02-19T00:00:00"/>
        <d v="2016-02-10T00:00:00"/>
        <d v="2015-08-05T00:00:00"/>
        <d v="2016-03-31T00:00:00"/>
        <d v="2016-03-10T00:00:00"/>
        <d v="2016-11-15T00:00:00"/>
        <d v="2017-05-05T00:00:00"/>
        <d v="2017-02-15T00:00:00"/>
        <d v="2017-03-29T00:00:00"/>
        <d v="2014-08-25T00:00:00"/>
        <d v="2016-09-06T00:00:00"/>
        <d v="2014-01-01T00:00:00"/>
        <d v="2016-02-15T00:00:00"/>
        <d v="2015-01-19T00:00:00"/>
        <d v="2015-01-01T00:00:00"/>
        <d v="2014-11-13T00:00:00"/>
        <d v="2015-01-09T00:00:00"/>
        <d v="2016-12-08T00:00:00"/>
        <d v="2014-09-11T00:00:00"/>
        <d v="2011-09-29T00:00:00" u="1"/>
        <d v="2014-09-29T00:00:00" u="1"/>
        <d v="2013-10-25T00:00:00" u="1"/>
        <d v="2017-09-29T00:00:00" u="1"/>
        <d v="2012-12-17T00:00:00" u="1"/>
        <d v="2016-11-21T00:00:00" u="1"/>
        <d v="2012-10-27T00:00:00" u="1"/>
        <d v="2014-10-27T00:00:00" u="1"/>
        <d v="2013-11-23T00:00:00" u="1"/>
        <d v="2011-10-29T00:00:00" u="1"/>
        <d v="2013-10-29T00:00:00" u="1"/>
        <d v="2014-10-29T00:00:00" u="1"/>
        <d v="2015-11-25T00:00:00" u="1"/>
        <d v="2012-01-02T00:00:00" u="1"/>
        <d v="2013-01-02T00:00:00" u="1"/>
        <d v="2014-01-02T00:00:00" u="1"/>
        <d v="2016-01-02T00:00:00" u="1"/>
        <d v="2018-01-02T00:00:00" u="1"/>
        <d v="2014-10-31T00:00:00" u="1"/>
        <d v="2016-10-31T00:00:00" u="1"/>
        <d v="2018-10-31T00:00:00" u="1"/>
        <d v="2016-01-04T00:00:00" u="1"/>
        <d v="2014-12-25T00:00:00" u="1"/>
        <d v="2017-12-25T00:00:00" u="1"/>
        <d v="2014-01-06T00:00:00" u="1"/>
        <d v="2016-01-06T00:00:00" u="1"/>
        <d v="2017-02-02T00:00:00" u="1"/>
        <d v="2016-12-27T00:00:00" u="1"/>
        <d v="2013-01-08T00:00:00" u="1"/>
        <d v="2014-01-08T00:00:00" u="1"/>
        <d v="2015-01-08T00:00:00" u="1"/>
        <d v="2012-02-06T00:00:00" u="1"/>
        <d v="2014-01-10T00:00:00" u="1"/>
        <d v="2015-01-10T00:00:00" u="1"/>
        <d v="2015-03-02T00:00:00" u="1"/>
        <d v="2013-12-31T00:00:00" u="1"/>
        <d v="2016-12-31T00:00:00" u="1"/>
        <d v="2017-12-31T00:00:00" u="1"/>
        <d v="2008-03-04T00:00:00" u="1"/>
        <d v="2012-01-12T00:00:00" u="1"/>
        <d v="2013-01-12T00:00:00" u="1"/>
        <d v="2016-01-12T00:00:00" u="1"/>
        <d v="2016-03-04T00:00:00" u="1"/>
        <d v="2013-01-14T00:00:00" u="1"/>
        <d v="2012-02-10T00:00:00" u="1"/>
        <d v="2014-01-14T00:00:00" u="1"/>
        <d v="2015-01-14T00:00:00" u="1"/>
        <d v="2016-01-14T00:00:00" u="1"/>
        <d v="2012-04-02T00:00:00" u="1"/>
        <d v="2012-01-16T00:00:00" u="1"/>
        <d v="2013-02-12T00:00:00" u="1"/>
        <d v="2012-04-04T00:00:00" u="1"/>
        <d v="2013-04-04T00:00:00" u="1"/>
        <d v="2018-04-04T00:00:00" u="1"/>
        <d v="2014-02-14T00:00:00" u="1"/>
        <d v="2014-03-10T00:00:00" u="1"/>
        <d v="2018-03-10T00:00:00" u="1"/>
        <d v="2017-04-06T00:00:00" u="1"/>
        <d v="2014-01-20T00:00:00" u="1"/>
        <d v="2015-02-16T00:00:00" u="1"/>
        <d v="2017-01-20T00:00:00" u="1"/>
        <d v="2013-04-08T00:00:00" u="1"/>
        <d v="2017-02-16T00:00:00" u="1"/>
        <d v="2018-03-12T00:00:00" u="1"/>
        <d v="2018-01-22T00:00:00" u="1"/>
        <d v="2014-01-24T00:00:00" u="1"/>
        <d v="2010-04-12T00:00:00" u="1"/>
        <d v="2014-02-20T00:00:00" u="1"/>
        <d v="2015-02-20T00:00:00" u="1"/>
        <d v="2016-02-20T00:00:00" u="1"/>
        <d v="2012-05-08T00:00:00" u="1"/>
        <d v="2016-03-16T00:00:00" u="1"/>
        <d v="2014-06-04T00:00:00" u="1"/>
        <d v="2008-04-14T00:00:00" u="1"/>
        <d v="2014-02-22T00:00:00" u="1"/>
        <d v="2012-05-10T00:00:00" u="1"/>
        <d v="2014-04-14T00:00:00" u="1"/>
        <d v="2015-04-14T00:00:00" u="1"/>
        <d v="2017-04-14T00:00:00" u="1"/>
        <d v="2012-07-02T00:00:00" u="1"/>
        <d v="2014-06-06T00:00:00" u="1"/>
        <d v="2017-02-24T00:00:00" u="1"/>
        <d v="2014-04-16T00:00:00" u="1"/>
        <d v="2013-07-04T00:00:00" u="1"/>
        <d v="2014-07-04T00:00:00" u="1"/>
        <d v="2017-06-08T00:00:00" u="1"/>
        <d v="2007-05-14T00:00:00" u="1"/>
        <d v="2012-03-22T00:00:00" u="1"/>
        <d v="2015-02-26T00:00:00" u="1"/>
        <d v="2018-01-30T00:00:00" u="1"/>
        <d v="2014-04-18T00:00:00" u="1"/>
        <d v="2020-01-30T00:00:00" u="1"/>
        <d v="2014-05-14T00:00:00" u="1"/>
        <d v="2018-03-22T00:00:00" u="1"/>
        <d v="2011-07-06T00:00:00" u="1"/>
        <d v="2013-06-10T00:00:00" u="1"/>
        <d v="2014-06-10T00:00:00" u="1"/>
        <d v="2017-05-14T00:00:00" u="1"/>
        <d v="2011-02-28T00:00:00" u="1"/>
        <d v="2013-02-28T00:00:00" u="1"/>
        <d v="2014-02-28T00:00:00" u="1"/>
        <d v="2015-02-28T00:00:00" u="1"/>
        <d v="2014-03-24T00:00:00" u="1"/>
        <d v="2011-05-16T00:00:00" u="1"/>
        <d v="2012-05-16T00:00:00" u="1"/>
        <d v="2015-04-20T00:00:00" u="1"/>
        <d v="2010-08-04T00:00:00" u="1"/>
        <d v="2014-08-04T00:00:00" u="1"/>
        <d v="2011-06-14T00:00:00" u="1"/>
        <d v="2012-07-10T00:00:00" u="1"/>
        <d v="2015-06-14T00:00:00" u="1"/>
        <d v="2016-06-14T00:00:00" u="1"/>
        <d v="2015-07-10T00:00:00" u="1"/>
        <d v="2017-06-14T00:00:00" u="1"/>
        <d v="2014-08-06T00:00:00" u="1"/>
        <d v="2013-09-02T00:00:00" u="1"/>
        <d v="2014-09-02T00:00:00" u="1"/>
        <d v="2011-05-20T00:00:00" u="1"/>
        <d v="2013-04-24T00:00:00" u="1"/>
        <d v="2013-05-20T00:00:00" u="1"/>
        <d v="2017-03-28T00:00:00" u="1"/>
        <d v="2017-04-24T00:00:00" u="1"/>
        <d v="2014-06-16T00:00:00" u="1"/>
        <d v="2011-03-30T00:00:00" u="1"/>
        <d v="2016-03-30T00:00:00" u="1"/>
        <d v="2014-05-22T00:00:00" u="1"/>
        <d v="2014-07-14T00:00:00" u="1"/>
        <d v="2016-07-14T00:00:00" u="1"/>
        <d v="2013-09-06T00:00:00" u="1"/>
        <d v="2017-07-14T00:00:00" u="1"/>
        <d v="2018-07-14T00:00:00" u="1"/>
        <d v="2015-10-02T00:00:00" u="1"/>
        <d v="2010-04-28T00:00:00" u="1"/>
        <d v="2014-04-28T00:00:00" u="1"/>
        <d v="2015-04-28T00:00:00" u="1"/>
        <d v="2013-06-20T00:00:00" u="1"/>
        <d v="2014-06-20T00:00:00" u="1"/>
        <d v="2016-07-16T00:00:00" u="1"/>
        <d v="2013-09-08T00:00:00" u="1"/>
        <d v="2017-10-04T00:00:00" u="1"/>
        <d v="2012-04-30T00:00:00" u="1"/>
        <d v="2013-04-30T00:00:00" u="1"/>
        <d v="2014-04-30T00:00:00" u="1"/>
        <d v="2011-06-22T00:00:00" u="1"/>
        <d v="2017-04-30T00:00:00" u="1"/>
        <d v="2010-10-06T00:00:00" u="1"/>
        <d v="2010-06-24T00:00:00" u="1"/>
        <d v="2010-07-20T00:00:00" u="1"/>
        <d v="2009-08-16T00:00:00" u="1"/>
        <d v="2013-06-24T00:00:00" u="1"/>
        <d v="2013-07-20T00:00:00" u="1"/>
        <d v="2010-09-12T00:00:00" u="1"/>
        <d v="2012-09-12T00:00:00" u="1"/>
        <d v="2015-08-16T00:00:00" u="1"/>
        <d v="2013-11-04T00:00:00" u="1"/>
        <d v="2013-05-30T00:00:00" u="1"/>
        <d v="2013-06-26T00:00:00" u="1"/>
        <d v="2013-07-22T00:00:00" u="1"/>
        <d v="2017-05-30T00:00:00" u="1"/>
        <d v="2015-08-18T00:00:00" u="1"/>
        <d v="2008-12-02T00:00:00" u="1"/>
        <d v="2009-12-02T00:00:00" u="1"/>
        <d v="2017-08-18T00:00:00" u="1"/>
        <d v="2016-09-14T00:00:00" u="1"/>
        <d v="2012-08-20T00:00:00" u="1"/>
        <d v="2015-07-24T00:00:00" u="1"/>
        <d v="2010-10-12T00:00:00" u="1"/>
        <d v="2013-09-16T00:00:00" u="1"/>
        <d v="2017-07-24T00:00:00" u="1"/>
        <d v="2012-10-12T00:00:00" u="1"/>
        <d v="2013-11-08T00:00:00" u="1"/>
        <d v="2012-12-04T00:00:00" u="1"/>
        <d v="2017-11-08T00:00:00" u="1"/>
        <d v="2012-06-30T00:00:00" u="1"/>
        <d v="2013-06-30T00:00:00" u="1"/>
        <d v="2011-08-22T00:00:00" u="1"/>
        <d v="2015-06-30T00:00:00" u="1"/>
        <d v="2013-08-22T00:00:00" u="1"/>
        <d v="2017-06-30T00:00:00" u="1"/>
        <d v="2012-09-18T00:00:00" u="1"/>
        <d v="2016-07-26T00:00:00" u="1"/>
        <d v="2009-11-10T00:00:00" u="1"/>
        <d v="2014-10-14T00:00:00" u="1"/>
        <d v="2013-11-10T00:00:00" u="1"/>
        <d v="2012-12-06T00:00:00" u="1"/>
        <d v="2014-11-10T00:00:00" u="1"/>
        <d v="2013-12-06T00:00:00" u="1"/>
        <d v="2015-11-10T00:00:00" u="1"/>
        <d v="2013-09-20T00:00:00" u="1"/>
        <d v="2015-08-24T00:00:00" u="1"/>
        <d v="2017-07-28T00:00:00" u="1"/>
        <d v="2013-10-16T00:00:00" u="1"/>
        <d v="2016-09-20T00:00:00" u="1"/>
        <d v="2013-11-12T00:00:00" u="1"/>
        <d v="2017-09-20T00:00:00" u="1"/>
        <d v="2011-07-30T00:00:00" u="1"/>
        <d v="2015-07-30T00:00:00" u="1"/>
        <d v="2013-11-14T00:00:00" u="1"/>
        <d v="2012-12-10T00:00:00" u="1"/>
        <d v="2013-12-10T00:00:00" u="1"/>
        <d v="2015-12-10T00:00:00" u="1"/>
        <d v="2017-11-14T00:00:00" u="1"/>
        <d v="2010-10-20T00:00:00" u="1"/>
        <d v="2012-09-24T00:00:00" u="1"/>
        <d v="2012-10-20T00:00:00" u="1"/>
        <d v="2012-11-16T00:00:00" u="1"/>
        <d v="2015-10-20T00:00:00" u="1"/>
        <d v="2012-12-12T00:00:00" u="1"/>
        <d v="2011-09-26T00:00:00" u="1"/>
        <d v="2013-08-30T00:00:00" u="1"/>
        <d v="2015-08-30T00:00:00" u="1"/>
        <d v="2013-10-22T00:00:00" u="1"/>
        <d v="2014-10-22T00:00:00" u="1"/>
        <d v="2013-11-18T00:00:00" u="1"/>
        <d v="2012-09-28T00:00:00" u="1"/>
        <d v="2013-12-16T00:00:00" u="1"/>
        <d v="2015-12-16T00:00:00" u="1"/>
        <d v="2017-11-20T00:00:00" u="1"/>
        <d v="2011-10-26T00:00:00" u="1"/>
        <d v="2012-10-26T00:00:00" u="1"/>
        <d v="2014-09-30T00:00:00" u="1"/>
        <d v="2013-10-26T00:00:00" u="1"/>
        <d v="2017-09-30T00:00:00" u="1"/>
        <d v="2013-12-18T00:00:00" u="1"/>
        <d v="2016-11-22T00:00:00" u="1"/>
        <d v="2009-11-24T00:00:00" u="1"/>
        <d v="2014-10-28T00:00:00" u="1"/>
        <d v="2015-10-28T00:00:00" u="1"/>
        <d v="2013-12-20T00:00:00" u="1"/>
        <d v="2015-11-24T00:00:00" u="1"/>
        <d v="2014-12-20T00:00:00" u="1"/>
        <d v="2016-11-24T00:00:00" u="1"/>
        <d v="2015-12-20T00:00:00" u="1"/>
        <d v="2016-12-20T00:00:00" u="1"/>
        <d v="2008-01-01T00:00:00" u="1"/>
        <d v="2010-01-01T00:00:00" u="1"/>
        <d v="2011-01-01T00:00:00" u="1"/>
        <d v="2012-01-01T00:00:00" u="1"/>
        <d v="2013-01-01T00:00:00" u="1"/>
        <d v="2020-01-01T00:00:00" u="1"/>
        <d v="2011-11-26T00:00:00" u="1"/>
        <d v="2013-10-30T00:00:00" u="1"/>
        <d v="2014-10-30T00:00:00" u="1"/>
        <d v="2015-10-30T00:00:00" u="1"/>
        <d v="2016-10-30T00:00:00" u="1"/>
        <d v="2013-12-22T00:00:00" u="1"/>
        <d v="2017-10-30T00:00:00" u="1"/>
        <d v="2017-01-03T00:00:00" u="1"/>
        <d v="2009-11-28T00:00:00" u="1"/>
        <d v="2013-12-24T00:00:00" u="1"/>
        <d v="2008-01-05T00:00:00" u="1"/>
        <d v="2010-01-05T00:00:00" u="1"/>
        <d v="2010-02-01T00:00:00" u="1"/>
        <d v="2011-02-01T00:00:00" u="1"/>
        <d v="2012-02-01T00:00:00" u="1"/>
        <d v="2013-02-01T00:00:00" u="1"/>
        <d v="2015-01-05T00:00:00" u="1"/>
        <d v="2014-02-01T00:00:00" u="1"/>
        <d v="2016-01-05T00:00:00" u="1"/>
        <d v="2015-02-01T00:00:00" u="1"/>
        <d v="2017-01-05T00:00:00" u="1"/>
        <d v="2018-01-05T00:00:00" u="1"/>
        <d v="2014-11-30T00:00:00" u="1"/>
        <d v="2015-11-30T00:00:00" u="1"/>
        <d v="2013-01-07T00:00:00" u="1"/>
        <d v="2015-01-07T00:00:00" u="1"/>
        <d v="2015-02-03T00:00:00" u="1"/>
        <d v="2006-03-01T00:00:00" u="1"/>
        <d v="2007-03-01T00:00:00" u="1"/>
        <d v="2013-01-09T00:00:00" u="1"/>
        <d v="2011-03-01T00:00:00" u="1"/>
        <d v="2012-03-01T00:00:00" u="1"/>
        <d v="2013-03-01T00:00:00" u="1"/>
        <d v="2014-03-01T00:00:00" u="1"/>
        <d v="2015-03-01T00:00:00" u="1"/>
        <d v="2016-03-01T00:00:00" u="1"/>
        <d v="2017-03-01T00:00:00" u="1"/>
        <d v="2018-03-01T00:00:00" u="1"/>
        <d v="2013-12-30T00:00:00" u="1"/>
        <d v="2015-12-30T00:00:00" u="1"/>
        <d v="2004-04-01T00:00:00" u="1"/>
        <d v="2012-01-13T00:00:00" u="1"/>
        <d v="2007-04-01T00:00:00" u="1"/>
        <d v="2008-04-01T00:00:00" u="1"/>
        <d v="2009-04-01T00:00:00" u="1"/>
        <d v="2010-04-01T00:00:00" u="1"/>
        <d v="2011-04-01T00:00:00" u="1"/>
        <d v="2012-04-01T00:00:00" u="1"/>
        <d v="2013-04-01T00:00:00" u="1"/>
        <d v="2014-04-01T00:00:00" u="1"/>
        <d v="2018-03-05T00:00:00" u="1"/>
        <d v="2018-04-01T00:00:00" u="1"/>
        <d v="2012-01-15T00:00:00" u="1"/>
        <d v="2013-01-15T00:00:00" u="1"/>
        <d v="2014-01-15T00:00:00" u="1"/>
        <d v="2017-01-15T00:00:00" u="1"/>
        <d v="2014-03-07T00:00:00" u="1"/>
        <d v="2018-01-15T00:00:00" u="1"/>
        <d v="2014-04-03T00:00:00" u="1"/>
        <d v="2017-04-03T00:00:00" u="1"/>
        <d v="2008-05-01T00:00:00" u="1"/>
        <d v="2009-05-01T00:00:00" u="1"/>
        <d v="2012-04-05T00:00:00" u="1"/>
        <d v="2018-01-17T00:00:00" u="1"/>
        <d v="2011-05-01T00:00:00" u="1"/>
        <d v="2012-05-01T00:00:00" u="1"/>
        <d v="2013-05-01T00:00:00" u="1"/>
        <d v="2014-05-01T00:00:00" u="1"/>
        <d v="2018-05-01T00:00:00" u="1"/>
        <d v="2012-02-15T00:00:00" u="1"/>
        <d v="2013-02-15T00:00:00" u="1"/>
        <d v="2014-02-15T00:00:00" u="1"/>
        <d v="2016-03-11T00:00:00" u="1"/>
        <d v="2016-04-07T00:00:00" u="1"/>
        <d v="2013-01-21T00:00:00" u="1"/>
        <d v="2014-01-21T00:00:00" u="1"/>
        <d v="2014-02-17T00:00:00" u="1"/>
        <d v="2007-06-01T00:00:00" u="1"/>
        <d v="2015-02-17T00:00:00" u="1"/>
        <d v="2008-06-01T00:00:00" u="1"/>
        <d v="2009-06-01T00:00:00" u="1"/>
        <d v="2015-03-13T00:00:00" u="1"/>
        <d v="2010-06-01T00:00:00" u="1"/>
        <d v="2011-06-01T00:00:00" u="1"/>
        <d v="2017-03-13T00:00:00" u="1"/>
        <d v="2012-06-01T00:00:00" u="1"/>
        <d v="2014-05-05T00:00:00" u="1"/>
        <d v="2013-06-01T00:00:00" u="1"/>
        <d v="2014-06-01T00:00:00" u="1"/>
        <d v="2018-06-01T00:00:00" u="1"/>
        <d v="2014-01-23T00:00:00" u="1"/>
        <d v="2013-02-19T00:00:00" u="1"/>
        <d v="2012-03-15T00:00:00" u="1"/>
        <d v="2012-05-07T00:00:00" u="1"/>
        <d v="2016-03-15T00:00:00" u="1"/>
        <d v="2013-05-07T00:00:00" u="1"/>
        <d v="2013-01-25T00:00:00" u="1"/>
        <d v="2015-03-17T00:00:00" u="1"/>
        <d v="2012-05-09T00:00:00" u="1"/>
        <d v="2010-07-01T00:00:00" u="1"/>
        <d v="2013-06-05T00:00:00" u="1"/>
        <d v="2017-04-13T00:00:00" u="1"/>
        <d v="2012-07-01T00:00:00" u="1"/>
        <d v="2013-07-01T00:00:00" u="1"/>
        <d v="2014-07-01T00:00:00" u="1"/>
        <d v="2015-07-01T00:00:00" u="1"/>
        <d v="2017-07-01T00:00:00" u="1"/>
        <d v="2016-01-27T00:00:00" u="1"/>
        <d v="2013-04-15T00:00:00" u="1"/>
        <d v="2017-02-23T00:00:00" u="1"/>
        <d v="2014-04-15T00:00:00" u="1"/>
        <d v="2017-04-15T00:00:00" u="1"/>
        <d v="2003-08-01T00:00:00" u="1"/>
        <d v="2017-01-29T00:00:00" u="1"/>
        <d v="2014-03-21T00:00:00" u="1"/>
        <d v="2006-08-01T00:00:00" u="1"/>
        <d v="2016-03-21T00:00:00" u="1"/>
        <d v="2008-08-01T00:00:00" u="1"/>
        <d v="2009-08-01T00:00:00" u="1"/>
        <d v="2010-08-01T00:00:00" u="1"/>
        <d v="2012-07-05T00:00:00" u="1"/>
        <d v="2014-06-09T00:00:00" u="1"/>
        <d v="2011-08-01T00:00:00" u="1"/>
        <d v="2012-08-01T00:00:00" u="1"/>
        <d v="2013-08-01T00:00:00" u="1"/>
        <d v="2015-07-05T00:00:00" u="1"/>
        <d v="2014-08-01T00:00:00" u="1"/>
        <d v="2010-01-31T00:00:00" u="1"/>
        <d v="2013-01-31T00:00:00" u="1"/>
        <d v="2014-01-31T00:00:00" u="1"/>
        <d v="2015-01-31T00:00:00" u="1"/>
        <d v="2012-03-23T00:00:00" u="1"/>
        <d v="2015-02-27T00:00:00" u="1"/>
        <d v="2010-05-15T00:00:00" u="1"/>
        <d v="2012-04-19T00:00:00" u="1"/>
        <d v="2018-01-31T00:00:00" u="1"/>
        <d v="2012-05-15T00:00:00" u="1"/>
        <d v="2018-02-27T00:00:00" u="1"/>
        <d v="2010-07-07T00:00:00" u="1"/>
        <d v="2016-04-19T00:00:00" u="1"/>
        <d v="2015-05-15T00:00:00" u="1"/>
        <d v="2016-05-15T00:00:00" u="1"/>
        <d v="2011-08-03T00:00:00" u="1"/>
        <d v="2013-07-07T00:00:00" u="1"/>
        <d v="2014-07-07T00:00:00" u="1"/>
        <d v="2018-05-15T00:00:00" u="1"/>
        <d v="2015-07-07T00:00:00" u="1"/>
        <d v="2016-07-07T00:00:00" u="1"/>
        <d v="2012-02-29T00:00:00" u="1"/>
        <d v="2014-03-25T00:00:00" u="1"/>
        <d v="2014-04-21T00:00:00" u="1"/>
        <d v="2016-03-25T00:00:00" u="1"/>
        <d v="2010-07-09T00:00:00" u="1"/>
        <d v="2012-06-13T00:00:00" u="1"/>
        <d v="2008-09-01T00:00:00" u="1"/>
        <d v="2014-06-13T00:00:00" u="1"/>
        <d v="2009-09-01T00:00:00" u="1"/>
        <d v="2011-09-01T00:00:00" u="1"/>
        <d v="2013-08-05T00:00:00" u="1"/>
        <d v="2012-09-01T00:00:00" u="1"/>
        <d v="2016-07-09T00:00:00" u="1"/>
        <d v="2013-09-01T00:00:00" u="1"/>
        <d v="2014-09-01T00:00:00" u="1"/>
        <d v="2017-09-01T00:00:00" u="1"/>
        <d v="2006-03-27T00:00:00" u="1"/>
        <d v="2012-06-15T00:00:00" u="1"/>
        <d v="2010-08-07T00:00:00" u="1"/>
        <d v="2015-06-15T00:00:00" u="1"/>
        <d v="2016-06-15T00:00:00" u="1"/>
        <d v="2017-06-15T00:00:00" u="1"/>
        <d v="2018-06-15T00:00:00" u="1"/>
        <d v="2014-09-03T00:00:00" u="1"/>
        <d v="2014-04-25T00:00:00" u="1"/>
        <d v="2016-03-29T00:00:00" u="1"/>
        <d v="2013-06-17T00:00:00" u="1"/>
        <d v="2014-06-17T00:00:00" u="1"/>
        <d v="2009-10-01T00:00:00" u="1"/>
        <d v="2010-10-01T00:00:00" u="1"/>
        <d v="2011-10-01T00:00:00" u="1"/>
        <d v="2012-10-01T00:00:00" u="1"/>
        <d v="2013-10-01T00:00:00" u="1"/>
        <d v="2014-10-01T00:00:00" u="1"/>
        <d v="2011-03-31T00:00:00" u="1"/>
        <d v="2012-03-31T00:00:00" u="1"/>
        <d v="2015-03-31T00:00:00" u="1"/>
        <d v="2017-03-31T00:00:00" u="1"/>
        <d v="2018-03-31T00:00:00" u="1"/>
        <d v="2018-04-27T00:00:00" u="1"/>
        <d v="2013-07-15T00:00:00" u="1"/>
        <d v="2015-06-19T00:00:00" u="1"/>
        <d v="2015-07-15T00:00:00" u="1"/>
        <d v="2016-07-15T00:00:00" u="1"/>
        <d v="2017-07-15T00:00:00" u="1"/>
        <d v="2015-09-07T00:00:00" u="1"/>
        <d v="2009-04-29T00:00:00" u="1"/>
        <d v="2010-06-21T00:00:00" u="1"/>
        <d v="2014-04-29T00:00:00" u="1"/>
        <d v="2007-09-09T00:00:00" u="1"/>
        <d v="2012-07-17T00:00:00" u="1"/>
        <d v="2006-11-01T00:00:00" u="1"/>
        <d v="2007-11-01T00:00:00" u="1"/>
        <d v="2010-10-05T00:00:00" u="1"/>
        <d v="2014-08-13T00:00:00" u="1"/>
        <d v="2011-10-05T00:00:00" u="1"/>
        <d v="2013-09-09T00:00:00" u="1"/>
        <d v="2010-11-01T00:00:00" u="1"/>
        <d v="2014-09-09T00:00:00" u="1"/>
        <d v="2011-11-01T00:00:00" u="1"/>
        <d v="2012-11-01T00:00:00" u="1"/>
        <d v="2016-09-09T00:00:00" u="1"/>
        <d v="2013-11-01T00:00:00" u="1"/>
        <d v="2014-11-01T00:00:00" u="1"/>
        <d v="2017-10-05T00:00:00" u="1"/>
        <d v="2010-08-15T00:00:00" u="1"/>
        <d v="2011-08-15T00:00:00" u="1"/>
        <d v="2015-06-23T00:00:00" u="1"/>
        <d v="2012-08-15T00:00:00" u="1"/>
        <d v="2011-09-11T00:00:00" u="1"/>
        <d v="2014-08-15T00:00:00" u="1"/>
        <d v="2016-07-19T00:00:00" u="1"/>
        <d v="2016-08-15T00:00:00" u="1"/>
        <d v="2011-11-03T00:00:00" u="1"/>
        <d v="2013-10-07T00:00:00" u="1"/>
        <d v="2017-08-15T00:00:00" u="1"/>
        <d v="2013-06-25T00:00:00" u="1"/>
        <d v="2010-09-13T00:00:00" u="1"/>
        <d v="2008-12-01T00:00:00" u="1"/>
        <d v="2010-12-01T00:00:00" u="1"/>
        <d v="2016-09-13T00:00:00" u="1"/>
        <d v="2011-12-01T00:00:00" u="1"/>
        <d v="2012-12-01T00:00:00" u="1"/>
        <d v="2014-11-05T00:00:00" u="1"/>
        <d v="2013-12-01T00:00:00" u="1"/>
        <d v="2014-12-01T00:00:00" u="1"/>
        <d v="2015-12-01T00:00:00" u="1"/>
        <d v="2013-06-27T00:00:00" u="1"/>
        <d v="2014-07-23T00:00:00" u="1"/>
        <d v="2018-05-31T00:00:00" u="1"/>
        <d v="2011-09-15T00:00:00" u="1"/>
        <d v="2012-09-15T00:00:00" u="1"/>
        <d v="2007-12-03T00:00:00" u="1"/>
        <d v="2011-10-11T00:00:00" u="1"/>
        <d v="2013-09-15T00:00:00" u="1"/>
        <d v="2015-08-19T00:00:00" u="1"/>
        <d v="2011-11-07T00:00:00" u="1"/>
        <d v="2015-09-15T00:00:00" u="1"/>
        <d v="2017-09-15T00:00:00" u="1"/>
        <d v="2016-11-07T00:00:00" u="1"/>
        <d v="2013-07-25T00:00:00" u="1"/>
        <d v="2012-09-17T00:00:00" u="1"/>
        <d v="2014-08-21T00:00:00" u="1"/>
        <d v="2007-12-05T00:00:00" u="1"/>
        <d v="2013-10-13T00:00:00" u="1"/>
        <d v="2015-09-17T00:00:00" u="1"/>
        <d v="2017-11-09T00:00:00" u="1"/>
        <d v="2014-07-27T00:00:00" u="1"/>
        <d v="2011-10-15T00:00:00" u="1"/>
        <d v="2017-07-27T00:00:00" u="1"/>
        <d v="2013-10-15T00:00:00" u="1"/>
        <d v="2014-10-15T00:00:00" u="1"/>
        <d v="2016-09-19T00:00:00" u="1"/>
        <d v="2015-10-15T00:00:00" u="1"/>
        <d v="2011-12-09T00:00:00" u="1"/>
        <d v="2013-11-13T00:00:00" u="1"/>
        <d v="2017-10-17T00:00:00" u="1"/>
        <d v="2017-11-13T00:00:00" u="1"/>
        <d v="2016-12-09T00:00:00" u="1"/>
        <d v="2015-07-31T00:00:00" u="1"/>
        <d v="2016-07-31T00:00:00" u="1"/>
        <d v="2017-07-31T00:00:00" u="1"/>
        <d v="2011-11-15T00:00:00" u="1"/>
        <d v="2013-11-15T00:00:00" u="1"/>
        <d v="2015-10-19T00:00:00" u="1"/>
        <d v="2013-12-11T00:00:00" u="1"/>
        <d v="2017-10-19T00:00:00" u="1"/>
        <d v="2015-12-11T00:00:00" u="1"/>
        <d v="2017-11-15T00:00:00" u="1"/>
        <d v="2012-09-25T00:00:00" u="1"/>
        <d v="2014-09-25T00:00:00" u="1"/>
        <d v="2009-12-13T00:00:00" u="1"/>
        <d v="2013-10-21T00:00:00" u="1"/>
        <d v="2014-11-17T00:00:00" u="1"/>
        <d v="2017-11-17T00:00:00" u="1"/>
        <d v="2011-08-31T00:00:00" u="1"/>
        <d v="2013-09-27T00:00:00" u="1"/>
        <d v="2016-08-31T00:00:00" u="1"/>
        <d v="2017-08-31T00:00:00" u="1"/>
        <d v="2010-12-15T00:00:00" u="1"/>
        <d v="2011-12-15T00:00:00" u="1"/>
        <d v="2013-11-19T00:00:00" u="1"/>
        <d v="2014-12-15T00:00:00" u="1"/>
      </sharedItems>
    </cacheField>
    <cacheField name="Date Qualified" numFmtId="14">
      <sharedItems containsSemiMixedTypes="0" containsNonDate="0" containsDate="1" containsString="0" minDate="2015-01-07T00:00:00" maxDate="2018-02-06T00:00:00"/>
    </cacheField>
    <cacheField name="Markets" numFmtId="49">
      <sharedItems/>
    </cacheField>
    <cacheField name="ENERGY STAR Model Identifier" numFmtId="49">
      <sharedItems/>
    </cacheField>
    <cacheField name="MFD or Printer TEC Req?" numFmtId="0">
      <sharedItems count="3">
        <s v="MFD"/>
        <s v="Printer"/>
        <s v="" u="1"/>
      </sharedItems>
    </cacheField>
    <cacheField name="V2.0 TEC Requirement (kWh/wk)" numFmtId="0">
      <sharedItems containsSemiMixedTypes="0" containsString="0" containsNumber="1" minValue="0.96" maxValue="142.80000000000001"/>
    </cacheField>
    <cacheField name="Print Volume Adjusted V2.0 TEC Requirement (kWh/yr)" numFmtId="0">
      <sharedItems containsSemiMixedTypes="0" containsString="0" containsNumber="1" minValue="16.64" maxValue="2475.2000000000003"/>
    </cacheField>
    <cacheField name="TEC Less A3 Allowance (kWh/yr)" numFmtId="0">
      <sharedItems containsSemiMixedTypes="0" containsString="0" containsNumber="1" minValue="4.2327999999999992" maxValue="6983.6" count="1385">
        <n v="18.119399999999999"/>
        <n v="16.792533333333331"/>
        <n v="16.6738"/>
        <n v="17.976400000000002"/>
        <n v="30.976399999999995"/>
        <n v="37.681800000000003"/>
        <n v="41.480400000000003"/>
        <n v="31.462599999999998"/>
        <n v="25.635133333333332"/>
        <n v="24.546599999999994"/>
        <n v="27.945450000000005"/>
        <n v="19.9056"/>
        <n v="23.134800000000006"/>
        <n v="35.864400000000003"/>
        <n v="39.884"/>
        <n v="43.279600000000009"/>
        <n v="32.70539999999999"/>
        <n v="10.195683333333333"/>
        <n v="16.538166666666665"/>
        <n v="24.7"/>
        <n v="10.119741666666666"/>
        <n v="12.238633333333333"/>
        <n v="17.7866"/>
        <n v="25.607399999999998"/>
        <n v="20.775733333333335"/>
        <n v="18.265866666666668"/>
        <n v="20.003316666666667"/>
        <n v="22.3444"/>
        <n v="28.99"/>
        <n v="40.872"/>
        <n v="45.549399999999999"/>
        <n v="17.108866666666664"/>
        <n v="26.010399999999997"/>
        <n v="27.830400000000001"/>
        <n v="140.6002"/>
        <n v="118.46119999999999"/>
        <n v="131.09720000000002"/>
        <n v="140.05419999999995"/>
        <n v="28.787200000000006"/>
        <n v="17.06185"/>
        <n v="27.133600000000001"/>
        <n v="32.515599999999999"/>
        <n v="37.013599999999997"/>
        <n v="72.480199999999982"/>
        <n v="79.864199999999968"/>
        <n v="87.209199999999996"/>
        <n v="140.4572"/>
        <n v="121.68519999999998"/>
        <n v="131.85120000000001"/>
        <n v="13.26975"/>
        <n v="16.142208333333333"/>
        <n v="19.204249999999998"/>
        <n v="19.344000000000001"/>
        <n v="25.066600000000001"/>
        <n v="30.292599999999993"/>
        <n v="36.389600000000002"/>
        <n v="44.89159999999999"/>
        <n v="63.094199999999994"/>
        <n v="63.874199999999988"/>
        <n v="76.172200000000004"/>
        <n v="19.689258333333335"/>
        <n v="70.272800000000004"/>
        <n v="74.250800000000012"/>
        <n v="108.65400000000001"/>
        <n v="34.460400000000007"/>
        <n v="16.376100000000001"/>
        <n v="19.273150000000001"/>
        <n v="23.7029"/>
        <n v="13.401049999999998"/>
        <n v="46.698010666666661"/>
        <n v="41.455959999999997"/>
        <n v="30.638400000000008"/>
        <n v="32.591000000000001"/>
        <n v="44.479066666666675"/>
        <n v="67.884266666666676"/>
        <n v="93.183999999999997"/>
        <n v="85.602400000000003"/>
        <n v="83.774599999999992"/>
        <n v="23.194600000000001"/>
        <n v="19.1646"/>
        <n v="69.145266666666672"/>
        <n v="67.683199999999999"/>
        <n v="76.393199999999993"/>
        <n v="28.04259466666667"/>
        <n v="21.667806333333331"/>
        <n v="46.883494666666671"/>
        <n v="59.666966666666667"/>
        <n v="27.019200000000005"/>
        <n v="35.703650666666661"/>
        <n v="24.141242666666667"/>
        <n v="34.748904666666668"/>
        <n v="57.304416000000003"/>
        <n v="65.44241599999998"/>
        <n v="40.93548333333333"/>
        <n v="52.130104000000003"/>
        <n v="24.497199999999996"/>
        <n v="69.383348666666663"/>
        <n v="49.597955333333331"/>
        <n v="25.051242666666667"/>
        <n v="27.983314666666669"/>
        <n v="32.200479999999999"/>
        <n v="33.599227999999997"/>
        <n v="32.093897333333338"/>
        <n v="59.865416000000003"/>
        <n v="28.97852533333333"/>
        <n v="79.347943999999998"/>
        <n v="78.812361333333342"/>
        <n v="58.828977999999992"/>
        <n v="67.717832000000001"/>
        <n v="10.681125000000002"/>
        <n v="16.712799999999998"/>
        <n v="14.836250000000001"/>
        <n v="18.665833333333335"/>
        <n v="25.323566666666665"/>
        <n v="23.56926"/>
        <n v="24.59556666666667"/>
        <n v="38.026663999999997"/>
        <n v="31.322459999999985"/>
        <n v="37.66457066666667"/>
        <n v="37.83537333333333"/>
        <n v="29.945759999999993"/>
        <n v="36.939239999999998"/>
        <n v="36.357126000000008"/>
        <n v="42.03719000000001"/>
        <n v="29.644992000000002"/>
        <n v="35.652976666666675"/>
        <n v="42.151884666666668"/>
        <n v="50.275671333333335"/>
        <n v="31.306062666666659"/>
        <n v="31.257503333333332"/>
        <n v="37.821766666666662"/>
        <n v="44.984203333333326"/>
        <n v="33.419897333333331"/>
        <n v="32.773359666666664"/>
        <n v="11.755466666666667"/>
        <n v="16.995983333333331"/>
        <n v="10.562825"/>
        <n v="13.93946666666667"/>
        <n v="12.235275"/>
        <n v="17.459866666666667"/>
        <n v="31.337800000000001"/>
        <n v="31.814813333333337"/>
        <n v="43.712803333333341"/>
        <n v="45.121440000000007"/>
        <n v="42.909385999999998"/>
        <n v="26.347061"/>
        <n v="27.922071666666664"/>
        <n v="36.390484000000001"/>
        <n v="41.731126666666675"/>
        <n v="49.558773333333335"/>
        <n v="27.248017333333337"/>
        <n v="30.329558999999993"/>
        <n v="36.551684000000002"/>
        <n v="42.429313333333333"/>
        <n v="50.592073999999997"/>
        <n v="28.087384"/>
        <n v="28.835949999999997"/>
        <n v="18.056999999999999"/>
        <n v="30.560075000000001"/>
        <n v="87.050600000000003"/>
        <n v="33.121833333333328"/>
        <n v="47.7958"/>
        <n v="52.369200000000006"/>
        <n v="45.931599999999996"/>
        <n v="62.966800000000006"/>
        <n v="73.319999999999993"/>
        <n v="64.290199999999999"/>
        <n v="75.236199999999997"/>
        <n v="15.303599999999999"/>
        <n v="27.867558333333339"/>
        <n v="33.857199999999992"/>
        <n v="27.570508333333333"/>
        <n v="31.90005"/>
        <n v="38.149800000000006"/>
        <n v="36.834200000000003"/>
        <n v="43.659199999999998"/>
        <n v="50.731200000000001"/>
        <n v="50.978200000000001"/>
        <n v="63.999000000000002"/>
        <n v="57.7408"/>
        <n v="25.98353333333333"/>
        <n v="31.669299999999996"/>
        <n v="27.267716666666665"/>
        <n v="28.324508333333334"/>
        <n v="34.127383333333334"/>
        <n v="38.407200000000003"/>
        <n v="44.894200000000005"/>
        <n v="50.575200000000009"/>
        <n v="37.400675"/>
        <n v="36.818058333333326"/>
        <n v="28.121924999999997"/>
        <n v="26.895700000000001"/>
        <n v="28.308799999999998"/>
        <n v="34.590400000000002"/>
        <n v="25.214799999999993"/>
        <n v="24.941799999999997"/>
        <n v="40.9968"/>
        <n v="41.646800000000006"/>
        <n v="29.296800000000005"/>
        <n v="32.752200000000002"/>
        <n v="29.767400000000002"/>
        <n v="32.856200000000001"/>
        <n v="41.111199999999997"/>
        <n v="41.792400000000001"/>
        <n v="47.101599999999998"/>
        <n v="27.562925"/>
        <n v="20.027799999999999"/>
        <n v="24.744091666666662"/>
        <n v="33.700116666666673"/>
        <n v="19.769641666666669"/>
        <n v="21.167033333333332"/>
        <n v="20.697625000000002"/>
        <n v="23.309216666666664"/>
        <n v="17.934800000000006"/>
        <n v="19.169691666666665"/>
        <n v="26.848575000000004"/>
        <n v="30.531474999999997"/>
        <n v="30.06260833333333"/>
        <n v="31.239000000000001"/>
        <n v="186.34719999999993"/>
        <n v="26.923000000000002"/>
        <n v="21.144500000000001"/>
        <n v="17.509916666666669"/>
        <n v="27.105"/>
        <n v="22.345916666666668"/>
        <n v="25.922000000000001"/>
        <n v="21.30158333333333"/>
        <n v="240.70020000000005"/>
        <n v="291.60820000000001"/>
        <n v="285.19920000000008"/>
        <n v="133.1018"/>
        <n v="149.00080000000003"/>
        <n v="152.1832"/>
        <n v="124.8468"/>
        <n v="245.53360000000001"/>
        <n v="244.79260000000002"/>
        <n v="273.95159999999998"/>
        <n v="274.21159999999998"/>
        <n v="38.011202666666669"/>
        <n v="29.8142"/>
        <n v="31.446999999999999"/>
        <n v="34.314799999999998"/>
        <n v="34.951799999999999"/>
        <n v="37.011000000000003"/>
        <n v="32.247799999999998"/>
        <n v="37.983400000000003"/>
        <n v="49.490999999999993"/>
        <n v="41.971799999999988"/>
        <n v="53.242800000000003"/>
        <n v="88.969399999999993"/>
        <n v="115.52839999999999"/>
        <n v="30.295200000000001"/>
        <n v="33.7012"/>
        <n v="45.442799999999991"/>
        <n v="34.655400000000014"/>
        <n v="57.797999999999995"/>
        <n v="44.8474"/>
        <n v="54.740400000000001"/>
        <n v="20.732833333333332"/>
        <n v="16.491583333333331"/>
        <n v="35.352200000000003"/>
        <n v="29.328866666666663"/>
        <n v="24.250200000000003"/>
        <n v="27.510599999999997"/>
        <n v="19.235016666666667"/>
        <n v="23.6951"/>
        <n v="68.858400000000003"/>
        <n v="60.174399999999999"/>
        <n v="20.203733333333332"/>
        <n v="19.94113333333333"/>
        <n v="28.356466666666666"/>
        <n v="39.556400000000004"/>
        <n v="24.005800000000001"/>
        <n v="26.0078"/>
        <n v="32.455799999999996"/>
        <n v="28.802800000000005"/>
        <n v="38.888199999999998"/>
        <n v="30.547400000000003"/>
        <n v="30.139199999999999"/>
        <n v="32.198400000000007"/>
        <n v="43.321200000000005"/>
        <n v="37.476399999999998"/>
        <n v="38.568400000000004"/>
        <n v="44.922800000000009"/>
        <n v="47.317399999999999"/>
        <n v="66.632800000000003"/>
        <n v="72.147400000000005"/>
        <n v="79.632800000000032"/>
        <n v="88.1374"/>
        <n v="27.188200000000002"/>
        <n v="27.047799999999999"/>
        <n v="26.273"/>
        <n v="28.285399999999996"/>
        <n v="17.001183333333334"/>
        <n v="22.099999999999998"/>
        <n v="15.720466666666665"/>
        <n v="18.70396666666667"/>
        <n v="40.115400000000001"/>
        <n v="43.586400000000005"/>
        <n v="17.333333333333332"/>
        <n v="21.26691666666667"/>
        <n v="26.540799999999997"/>
        <n v="24.226799999999997"/>
        <n v="36.428600000000003"/>
        <n v="40.432600000000001"/>
        <n v="45.060599999999994"/>
        <n v="48.401599999999995"/>
        <n v="14.566283333333333"/>
        <n v="17.469075000000004"/>
        <n v="43.206800000000001"/>
        <n v="38.994799999999998"/>
        <n v="49.306400000000004"/>
        <n v="47.561800000000005"/>
        <n v="38.889933333333332"/>
        <n v="60.070399999999992"/>
        <n v="43.282199999999996"/>
        <n v="71.010333333333321"/>
        <n v="45.689800000000005"/>
        <n v="60.216866666666668"/>
        <n v="63.025733333333335"/>
        <n v="65.026866666666663"/>
        <n v="38.440783333333322"/>
        <n v="49.594133333333332"/>
        <n v="65.632666666666665"/>
        <n v="75.64266666666667"/>
        <n v="82.339399999999983"/>
        <n v="40.648400000000002"/>
        <n v="27.487200000000005"/>
        <n v="365.99635799999999"/>
        <n v="376.32912199999998"/>
        <n v="329.99607333333324"/>
        <n v="348.46248666666662"/>
        <n v="375.45426533333335"/>
        <n v="397.46269333333328"/>
        <n v="1812.5964306666667"/>
        <n v="2222.2336499999997"/>
        <n v="1983.1260106666664"/>
        <n v="1791.0980359999999"/>
        <n v="87.885858666666678"/>
        <n v="59.628399999999999"/>
        <n v="61.768199999999993"/>
        <n v="64.482600000000005"/>
        <n v="40.002646666666664"/>
        <n v="36.381410000000002"/>
        <n v="42.958500000000001"/>
        <n v="43.136773333333331"/>
        <n v="43.982986666666662"/>
        <n v="37.458200000000005"/>
        <n v="44.085599999999999"/>
        <n v="62.303800000000003"/>
        <n v="56.490200000000009"/>
        <n v="30.996961666666671"/>
        <n v="31.766843333333327"/>
        <n v="91.228037333333333"/>
        <n v="30.439955000000005"/>
        <n v="32.980072666666672"/>
        <n v="65.033799999999999"/>
        <n v="86.876400000000004"/>
        <n v="52.519999999999989"/>
        <n v="16.282824999999995"/>
        <n v="19.293950000000002"/>
        <n v="21.531466666666663"/>
        <n v="22.313200000000002"/>
        <n v="26.782600000000002"/>
        <n v="28.880800000000001"/>
        <n v="25.799800000000005"/>
        <n v="46.009599999999992"/>
        <n v="33.027799999999999"/>
        <n v="56.708599999999997"/>
        <n v="39.293799999999997"/>
        <n v="68.569799999999987"/>
        <n v="75.1738"/>
        <n v="14.6328"/>
        <n v="16.916466666666668"/>
        <n v="20.435133333333333"/>
        <n v="20.931299999999997"/>
        <n v="22.6538"/>
        <n v="28.451800000000002"/>
        <n v="28.5688"/>
        <n v="37.824799999999996"/>
        <n v="41.061799999999998"/>
        <n v="164.23680000000007"/>
        <n v="194.5034"/>
        <n v="189.30079999999998"/>
        <n v="242.8374"/>
        <n v="237.92079999999996"/>
        <n v="163.86239999999998"/>
        <n v="190.15879999999996"/>
        <n v="190.68139999999997"/>
        <n v="236.10079999999999"/>
        <n v="234.86840000000001"/>
        <n v="85.844200000000001"/>
        <n v="101.3402"/>
        <n v="371.16299999999995"/>
        <n v="413.387"/>
        <n v="25.347399999999997"/>
        <n v="26.116999999999997"/>
        <n v="39.1066"/>
        <n v="47.377200000000002"/>
        <n v="39.020799999999994"/>
        <n v="27.501175"/>
        <n v="25.669366666666665"/>
        <n v="23.877750000000006"/>
        <n v="23.396750000000001"/>
        <n v="19.230250000000002"/>
        <n v="21.180466666666664"/>
        <n v="26.519566666666663"/>
        <n v="48.555"/>
        <n v="59.734999999999999"/>
        <n v="26.915200000000002"/>
        <n v="40.812200000000004"/>
        <n v="14.490883333333334"/>
        <n v="14.46055"/>
        <n v="20.788733333333333"/>
        <n v="21.295299999999997"/>
        <n v="23.010216666666668"/>
        <n v="23.044883333333335"/>
        <n v="75.639893333333362"/>
        <n v="88.521991999999997"/>
        <n v="77.804271999999997"/>
        <n v="115.82627333333332"/>
        <n v="126.02215599999998"/>
        <n v="57.233800000000009"/>
        <n v="54.828800000000001"/>
        <n v="48.266400000000004"/>
        <n v="74.191000000000003"/>
        <n v="24.993799999999997"/>
        <n v="28.469133333333339"/>
        <n v="28.430133333333345"/>
        <n v="27.684799999999999"/>
        <n v="27.62413333333334"/>
        <n v="31.8188"/>
        <n v="30.700799999999997"/>
        <n v="34.782799999999995"/>
        <n v="32.858800000000002"/>
        <n v="49.992800000000003"/>
        <n v="57.038800000000002"/>
        <n v="102.74160000000001"/>
        <n v="109.6186"/>
        <n v="106.68060000000001"/>
        <n v="118.38060000000002"/>
        <n v="32.266000000000005"/>
        <n v="38.74"/>
        <n v="202.84160000000003"/>
        <n v="229.77500000000001"/>
        <n v="29.790150000000001"/>
        <n v="29.296800000000001"/>
        <n v="33.874858333333336"/>
        <n v="32.260799999999996"/>
        <n v="34.083400000000005"/>
        <n v="34.925799999999995"/>
        <n v="43.063800000000001"/>
        <n v="49.836800000000004"/>
        <n v="166.3116"/>
        <n v="51.729599999999998"/>
        <n v="16.525600000000001"/>
        <n v="22.111699999999995"/>
        <n v="19.004374999999996"/>
        <n v="23.490566666666663"/>
        <n v="22.945"/>
        <n v="22.948249999999998"/>
        <n v="28.898999999999997"/>
        <n v="29.512599999999999"/>
        <n v="32.408999999999999"/>
        <n v="39.288599999999995"/>
        <n v="40.962999999999994"/>
        <n v="46.165599999999984"/>
        <n v="53.978599999999993"/>
        <n v="63.9236"/>
        <n v="78.727999999999994"/>
        <n v="15.1645"/>
        <n v="18.364016666666668"/>
        <n v="18.254708333333333"/>
        <n v="22.234766666666669"/>
        <n v="25.167999999999996"/>
        <n v="32.567599999999999"/>
        <n v="35.633000000000003"/>
        <n v="53.313000000000002"/>
        <n v="66.653599999999997"/>
        <n v="81.187599999999989"/>
        <n v="63.422016666666657"/>
        <n v="57.734083333333331"/>
        <n v="61.801999999999992"/>
        <n v="73.600799999999992"/>
        <n v="78.657800000000009"/>
        <n v="97.20359999999998"/>
        <n v="48.474400000000003"/>
        <n v="46.878"/>
        <n v="48.295000000000002"/>
        <n v="50.148799999999994"/>
        <n v="61.110399999999998"/>
        <n v="26.789099999999998"/>
        <n v="40.832999999999991"/>
        <n v="43.303650000000005"/>
        <n v="51.575116666666666"/>
        <n v="56.646199999999993"/>
        <n v="28.007199999999997"/>
        <n v="17.995899999999999"/>
        <n v="20.126275"/>
        <n v="26.992983333333338"/>
        <n v="235.46379999999996"/>
        <n v="379.48858999999999"/>
        <n v="28.715049999999998"/>
        <n v="51.290200000000006"/>
        <n v="37.986000000000004"/>
        <n v="42.671199999999999"/>
        <n v="61.263799999999989"/>
        <n v="102.31780000000001"/>
        <n v="49.051599999999993"/>
        <n v="94.044599999999988"/>
        <n v="31.578299999999999"/>
        <n v="38.220433333333332"/>
        <n v="32.435866666666669"/>
        <n v="35.62715"/>
        <n v="36.458933333333327"/>
        <n v="33.761000000000003"/>
        <n v="26.765050000000002"/>
        <n v="35.22761666666667"/>
        <n v="31.99646666666667"/>
        <n v="38.50686666666666"/>
        <n v="23.3142"/>
        <n v="54.025400000000005" u="1"/>
        <n v="5.8828249999999951" u="1"/>
        <n v="68.412361333333337" u="1"/>
        <n v="53.523600000000002" u="1"/>
        <n v="360.76299999999998" u="1"/>
        <n v="34.32" u="1"/>
        <n v="203.32" u="1"/>
        <n v="906.88" u="1"/>
        <n v="138.32" u="1"/>
        <n v="76.44" u="1"/>
        <n v="352.56" u="1"/>
        <n v="7.9640166666666676" u="1"/>
        <n v="83.644599999999983" u="1"/>
        <n v="52.52" u="1"/>
        <n v="155.91159999999999" u="1"/>
        <n v="28.08" u="1"/>
        <n v="168.48" u="1"/>
        <n v="112.84" u="1"/>
        <n v="198.64" u="1"/>
        <n v="127.92" u="1"/>
        <n v="365.05426533333338" u="1"/>
        <n v="175.94719999999992" u="1"/>
        <n v="27.0764" u="1"/>
        <n v="46.638800000000003" u="1"/>
        <n v="298.48" u="1"/>
        <n v="45.76" u="1"/>
        <n v="488.8" u="1"/>
        <n v="5.7422083333333322" u="1"/>
        <n v="141.44" u="1"/>
        <n v="78" u="1"/>
        <n v="23.199227999999998" u="1"/>
        <n v="33.2592" u="1"/>
        <n v="171.6" u="1"/>
        <n v="780" u="1"/>
        <n v="114.39999999999999" u="1"/>
        <n v="114.4" u="1"/>
        <n v="650" u="1"/>
        <n v="60.839999999999996" u="1"/>
        <n v="68.327999999999989" u="1"/>
        <n v="60.84" u="1"/>
        <n v="138.60080000000002" u="1"/>
        <n v="1164.8" u="1"/>
        <n v="47.334083333333332" u="1"/>
        <n v="69.210266666666669" u="1"/>
        <n v="369.72" u="1"/>
        <n v="64.47999999999999" u="1"/>
        <n v="35.042799999999993" u="1"/>
        <n v="178.90079999999998" u="1"/>
        <n v="35.880000000000003" u="1"/>
        <n v="209.56" u="1"/>
        <n v="64.773799999999994" u="1"/>
        <n v="144.56" u="1"/>
        <n v="79.559999999999988" u="1"/>
        <n v="79.56" u="1"/>
        <n v="17.467558333333336" u="1"/>
        <n v="54.08" u="1"/>
        <n v="239.72" u="1"/>
        <n v="46.833800000000011" u="1"/>
        <n v="62.080199999999984" u="1"/>
        <n v="174.72" u="1"/>
        <n v="94.64" u="1"/>
        <n v="115.96" u="1"/>
        <n v="24.525799999999997" u="1"/>
        <n v="15.607799999999999" u="1"/>
        <n v="68.257800000000003" u="1"/>
        <n v="37.161800000000007" u="1"/>
        <n v="121.4512" u="1"/>
        <n v="66.039999999999992" u="1"/>
        <n v="66.040000000000006" u="1"/>
        <n v="25.48" u="1"/>
        <n v="81.11999999999999" u="1"/>
        <n v="81.12" u="1"/>
        <n v="242.84" u="1"/>
        <n v="16.119566666666664" u="1"/>
        <n v="177.84" u="1"/>
        <n v="96.199999999999989" u="1"/>
        <n v="96.2" u="1"/>
        <n v="117.52" u="1"/>
        <n v="62.4" u="1"/>
        <n v="26.434200000000004" u="1"/>
        <n v="78.569399999999987" u="1"/>
        <n v="208" u="1"/>
        <n v="1474.7199999999998" u="1"/>
        <n v="321.88" u="1"/>
        <n v="4.9035999999999991" u="1"/>
        <n v="143" u="1"/>
        <n v="447.20000000000005" u="1"/>
        <n v="535.6" u="1"/>
        <n v="6572.8" u="1"/>
        <n v="67.599999999999994" u="1"/>
        <n v="317.2" u="1"/>
        <n v="317.20000000000005" u="1"/>
        <n v="215.79999999999998" u="1"/>
        <n v="37.440000000000005" u="1"/>
        <n v="14.593799999999996" u="1"/>
        <n v="40.192073999999998" u="1"/>
        <n v="150.79999999999998" u="1"/>
        <n v="150.80000000000001" u="1"/>
        <n v="82.679999999999993" u="1"/>
        <n v="82.68" u="1"/>
        <n v="566.80000000000007" u="1"/>
        <n v="55.64" u="1"/>
        <n v="312.52000000000004" u="1"/>
        <n v="29.64" u="1"/>
        <n v="17.284799999999997" u="1"/>
        <n v="180.96" u="1"/>
        <n v="97.759999999999991" u="1"/>
        <n v="119.07999999999998" u="1"/>
        <n v="97.76" u="1"/>
        <n v="5262.4000000000005" u="1"/>
        <n v="192.44160000000002" u="1"/>
        <n v="17.170508333333331" u="1"/>
        <n v="913.64" u="1"/>
        <n v="146.12" u="1"/>
        <n v="241.28" u="1"/>
        <n v="27.421766666666663" u="1"/>
        <n v="69.16" u="1"/>
        <n v="16.867716666666666" u="1"/>
        <n v="258.44" u="1"/>
        <n v="153.91999999999999" u="1"/>
        <n v="84.24" u="1"/>
        <n v="14.767999999999995" u="1"/>
        <n v="65.772199999999998" u="1"/>
        <n v="184.07999999999998" u="1"/>
        <n v="8.893950000000002" u="1"/>
        <n v="99.32" u="1"/>
        <n v="41.175116666666668" u="1"/>
        <n v="32.882199999999997" u="1"/>
        <n v="63.96" u="1"/>
        <n v="56.253599999999999" u="1"/>
        <n v="60.610333333333323" u="1"/>
        <n v="269.36" u="1"/>
        <n v="690.56000000000006" u="1"/>
        <n v="149.24" u="1"/>
        <n v="244.4" u="1"/>
        <n v="17.110599999999998" u="1"/>
        <n v="70.72" u="1"/>
        <n v="46.246199999999995" u="1"/>
        <n v="179.4" u="1"/>
        <n v="39" u="1"/>
        <n v="86.803599999999975" u="1"/>
        <n v="27.435373333333331" u="1"/>
        <n v="916.76" u="1"/>
        <n v="224.4684" u="1"/>
        <n v="85.8" u="1"/>
        <n v="390" u="1"/>
        <n v="57.199999999999996" u="1"/>
        <n v="1487.1999999999998" u="1"/>
        <n v="57.2" u="1"/>
        <n v="1422.1999999999998" u="1"/>
        <n v="260" u="1"/>
        <n v="907.4" u="1"/>
        <n v="16.848017333333338" u="1"/>
        <n v="187.2" u="1"/>
        <n v="100.88" u="1"/>
        <n v="712.4" u="1"/>
        <n v="8.7645999999999997" u="1"/>
        <n v="91.9178" u="1"/>
        <n v="340.6" u="1"/>
        <n v="275.60000000000002" u="1"/>
        <n v="51.401999999999994" u="1"/>
        <n v="32.24" u="1"/>
        <n v="11.131466666666663" u="1"/>
        <n v="4.2327999999999992" u="1"/>
        <n v="4607.2000000000007" u="1"/>
        <n v="247.52" u="1"/>
        <n v="12.545" u="1"/>
        <n v="67.404271999999992" u="1"/>
        <n v="72.28" u="1"/>
        <n v="182.51999999999998" u="1"/>
        <n v="27.04" u="1"/>
        <n v="120.69720000000001" u="1"/>
        <n v="179.75879999999995" u="1"/>
        <n v="87.36" u="1"/>
        <n v="47.32" u="1"/>
        <n v="28.893799999999999" u="1"/>
        <n v="266.24" u="1"/>
        <n v="190.32" u="1"/>
        <n v="102.44" u="1"/>
        <n v="1802.1964306666666" u="1"/>
        <n v="99.218599999999995" u="1"/>
        <n v="1249.56" u="1"/>
        <n v="715.52" u="1"/>
        <n v="155.47999999999999" u="1"/>
        <n v="14.666600000000001" u="1"/>
        <n v="13.16926" u="1"/>
        <n v="48.428977999999994" u="1"/>
        <n v="73.839999999999989" u="1"/>
        <n v="73.84" u="1"/>
        <n v="185.64" u="1"/>
        <n v="40.56" u="1"/>
        <n v="277.16000000000003" u="1"/>
        <n v="387.0626933333333" u="1"/>
        <n v="35.765599999999985" u="1"/>
        <n v="58.76" u="1"/>
        <n v="31.2" u="1"/>
        <n v="272.48" u="1"/>
        <n v="104" u="1"/>
        <n v="128.44" u="1"/>
        <n v="332.8" u="1"/>
        <n v="105.42627333333331" u="1"/>
        <n v="223.6" u="1"/>
        <n v="267.8" u="1"/>
        <n v="31.751884666666669" u="1"/>
        <n v="858" u="1"/>
        <n v="158.6" u="1"/>
        <n v="253.76000000000002" u="1"/>
        <n v="75.399999999999991" u="1"/>
        <n v="75.400000000000006" u="1"/>
        <n v="1019.1999999999999" u="1"/>
        <n v="1320.8" u="1"/>
        <n v="90.94019999999999" u="1"/>
        <n v="90.47999999999999" u="1"/>
        <n v="90.48" u="1"/>
        <n v="319.59607333333327" u="1"/>
        <n v="48.88" u="1"/>
        <n v="63.791000000000004" u="1"/>
        <n v="22.009" u="1"/>
        <n v="75.444199999999995" u="1"/>
        <n v="10.035133333333333" u="1"/>
        <n v="12.548249999999998" u="1"/>
        <n v="196.56" u="1"/>
        <n v="17.224133333333342" u="1"/>
        <n v="105.56" u="1"/>
        <n v="131.56" u="1"/>
        <n v="120.64" u="1"/>
        <n v="161.72" u="1"/>
        <n v="76.959999999999994" u="1"/>
        <n v="16.733600000000003" u="1"/>
        <n v="42.11999999999999" u="1"/>
        <n v="191.88" u="1"/>
        <n v="42.12" u="1"/>
        <n v="42.120000000000005" u="1"/>
        <n v="289.64" u="1"/>
        <n v="289.64000000000004" u="1"/>
        <n v="731.12" u="1"/>
        <n v="1085.76" u="1"/>
        <n v="18.168799999999997" u="1"/>
        <n v="92.039999999999992" u="1"/>
        <n v="28.168400000000005" u="1"/>
        <n v="57.283200000000001" u="1"/>
        <n v="284.96000000000004" u="1"/>
        <n v="892.32" u="1"/>
        <n v="107.12" u="1"/>
        <n v="134.68" u="1"/>
        <n v="122.19999999999999" u="1"/>
        <n v="122.2" u="1"/>
        <n v="35.36" u="1"/>
        <n v="164.84" u="1"/>
        <n v="1003.6" u="1"/>
        <n v="28.620799999999996" u="1"/>
        <n v="78.52" u="1"/>
        <n v="219.375" u="1"/>
        <n v="360.88" u="1"/>
        <n v="295.88" u="1"/>
        <n v="17.522071666666662" u="1"/>
        <n v="115.62215599999998" u="1"/>
        <n v="130" u="1"/>
        <n v="93.6" u="1"/>
        <n v="421.20000000000005" u="1"/>
        <n v="50.44" u="1"/>
        <n v="50.440000000000005" u="1"/>
        <n v="291.2" u="1"/>
        <n v="7.1099166666666687" u="1"/>
        <n v="291.20000000000005" u="1"/>
        <n v="202.79999999999998" u="1"/>
        <n v="1222" u="1"/>
        <n v="202.8" u="1"/>
        <n v="235.1336" u="1"/>
        <n v="1092" u="1"/>
        <n v="108.67999999999999" u="1"/>
        <n v="108.68" u="1"/>
        <n v="30.412200000000006" u="1"/>
        <n v="774.80000000000007" u="1"/>
        <n v="137.79999999999998" u="1"/>
        <n v="137.80000000000001" u="1"/>
        <n v="351.52000000000004" u="1"/>
        <n v="2433.6" u="1"/>
        <n v="514.80000000000007" u="1"/>
        <n v="21.847799999999999" u="1"/>
        <n v="36.977200000000003" u="1"/>
        <n v="167.96" u="1"/>
        <n v="570.44000000000005" u="1"/>
        <n v="80.08" u="1"/>
        <n v="43.68" u="1"/>
        <n v="198.12" u="1"/>
        <n v="95.16" u="1"/>
        <n v="228.28" u="1"/>
        <n v="54.633800000000001" u="1"/>
        <n v="23.019897333333333" u="1"/>
        <n v="19.545759999999994" u="1"/>
        <n v="11.834766666666669" u="1"/>
        <n v="54.592199999999998" u="1"/>
        <n v="28.488199999999999" u="1"/>
        <n v="16.592983333333336" u="1"/>
        <n v="402.98700000000002" u="1"/>
        <n v="8.8350166666666663" u="1"/>
        <n v="140.91999999999999" u="1"/>
        <n v="125.32" u="1"/>
        <n v="907.92000000000007" u="1"/>
        <n v="20.300799999999995" u="1"/>
        <n v="171.07999999999998" u="1"/>
        <n v="36.92" u="1"/>
        <n v="1179.3599999999999" u="1"/>
        <n v="8.8302500000000013" u="1"/>
        <n v="20.28" u="1"/>
        <n v="281.20820000000003" u="1"/>
        <n v="34.721440000000008" u="1"/>
        <n v="1485.6399999999999" u="1"/>
        <n v="6983.6" u="1"/>
        <n v="1780.6980359999998" u="1"/>
        <n v="32.921200000000006" u="1"/>
        <n v="5943.6" u="1"/>
        <n v="1030.6399999999999" u="1"/>
        <n v="638.56000000000006" u="1"/>
        <n v="96.72" u="1"/>
        <n v="52" u="1"/>
        <n v="7.854708333333333" u="1"/>
        <n v="303.68" u="1"/>
        <n v="166.4" u="1"/>
        <n v="864.76" u="1"/>
        <n v="111.8" u="1"/>
        <n v="494" u="1"/>
        <n v="144.04" u="1"/>
        <n v="42.913000000000004" u="1"/>
        <n v="364" u="1"/>
        <n v="239.2" u="1"/>
        <n v="126.88" u="1"/>
        <n v="299" u="1"/>
        <n v="22.627800000000001" u="1"/>
        <n v="32.903650000000006" u="1"/>
        <n v="509.6" u="1"/>
        <n v="595.4" u="1"/>
        <n v="530.4" u="1"/>
        <n v="45.24" u="1"/>
        <n v="6791.2000000000007" u="1"/>
        <n v="314.60000000000002" u="1"/>
        <n v="1380.6" u="1"/>
        <n v="98.28" u="1"/>
        <n v="114.4468" u="1"/>
        <n v="20.147400000000005" u="1"/>
        <n v="39.875671333333337" u="1"/>
        <n v="75.202399999999997" u="1"/>
        <n v="11.711699999999995" u="1"/>
        <n v="27.749800000000008" u="1"/>
        <n v="60.32" u="1"/>
        <n v="35.609599999999993" u="1"/>
        <n v="147.16" u="1"/>
        <n v="23.457199999999993" u="1"/>
        <n v="242.32" u="1"/>
        <n v="305.24" u="1"/>
        <n v="80.828037333333327" u="1"/>
        <n v="30.661799999999999" u="1"/>
        <n v="38.479999999999997" u="1"/>
        <n v="21.269299999999994" u="1"/>
        <n v="607.88" u="1"/>
        <n v="385.84" u="1"/>
        <n v="34.522800000000011" u="1"/>
        <n v="65.242666666666665" u="1"/>
        <n v="142.47999999999999" u="1"/>
        <n v="16.704999999999998" u="1"/>
        <n v="99.839999999999989" u="1"/>
        <n v="99.84" u="1"/>
        <n v="17.687384000000002" u="1"/>
        <n v="53.56" u="1"/>
        <n v="441.48" u="1"/>
        <n v="31.637190000000011" u="1"/>
        <n v="153.46239999999997" u="1"/>
        <n v="376.48" u="1"/>
        <n v="73.374599999999987" u="1"/>
        <n v="436.8" u="1"/>
        <n v="26.539239999999999" u="1"/>
        <n v="65" u="1"/>
        <n v="46.8" u="1"/>
        <n v="210.6" u="1"/>
        <n v="46.800000000000004" u="1"/>
        <n v="145.6" u="1"/>
        <n v="68.947943999999993" u="1"/>
        <n v="101.39999999999999" u="1"/>
        <n v="101.4" u="1"/>
        <n v="546" u="1"/>
        <n v="42.842800000000004" u="1"/>
        <n v="108.06119999999999" u="1"/>
        <n v="322.40000000000003" u="1"/>
        <n v="1346.8" u="1"/>
        <n v="18.435949999999998" u="1"/>
        <n v="1216.8" u="1"/>
        <n v="26.613599999999998" u="1"/>
        <n v="257.40000000000003" u="1"/>
        <n v="116.48" u="1"/>
        <n v="1086.8" u="1"/>
        <n v="61.88" u="1"/>
        <n v="25.252976666666676" u="1"/>
        <n v="21.860799999999998" u="1"/>
        <n v="40.04" u="1"/>
        <n v="183.56" u="1"/>
        <n v="21.84" u="1"/>
        <n v="130.2002" u="1"/>
        <n v="28.007200000000005" u="1"/>
        <n v="378.04" u="1"/>
        <n v="66.56" u="1"/>
        <n v="21.798400000000008" u="1"/>
        <n v="213.72" u="1"/>
        <n v="333.32000000000005" u="1"/>
        <n v="148.72" u="1"/>
        <n v="81.64" u="1"/>
        <n v="102.96" u="1"/>
        <n v="243.88" u="1"/>
        <n v="55.12" u="1"/>
        <n v="17.956466666666664" u="1"/>
        <n v="178.88" u="1"/>
        <n v="11.945916666666667" u="1"/>
        <n v="118.03999999999999" u="1"/>
        <n v="1111.76" u="1"/>
        <n v="20.857503333333334" u="1"/>
        <n v="589.68000000000006" u="1"/>
        <n v="28.040783333333323" u="1"/>
        <n v="34.494200000000006" u="1"/>
        <n v="16.523000000000003" u="1"/>
        <n v="37.866400000000006" u="1"/>
        <n v="186.68" u="1"/>
        <n v="52.694199999999995" u="1"/>
        <n v="23.727383333333336" u="1"/>
        <n v="68.11999999999999" u="1"/>
        <n v="68.12" u="1"/>
        <n v="48.36" u="1"/>
        <n v="77.485858666666672" u="1"/>
        <n v="22.1676" u="1"/>
        <n v="26" u="1"/>
        <n v="83.199999999999989" u="1"/>
        <n v="83.2" u="1"/>
        <n v="104.52" u="1"/>
        <n v="47.397999999999996" u="1"/>
        <n v="334.88" u="1"/>
        <n v="182" u="1"/>
        <n v="119.6" u="1"/>
        <n v="395.20000000000005" u="1"/>
        <n v="254.79999999999998" u="1"/>
        <n v="254.8" u="1"/>
        <n v="265.2" u="1"/>
        <n v="265.20000000000005" u="1"/>
        <n v="189.79999999999998" u="1"/>
        <n v="34.584203333333328" u="1"/>
        <n v="53.474199999999989" u="1"/>
        <n v="184.10339999999999" u="1"/>
        <n v="65.239893333333356" u="1"/>
        <n v="69.679999999999993" u="1"/>
        <n v="69.680000000000007" u="1"/>
        <n v="219.96" u="1"/>
        <n v="778.44" u="1"/>
        <n v="154.96" u="1"/>
        <n v="84.759999999999991" u="1"/>
        <n v="84.76" u="1"/>
        <n v="106.08" u="1"/>
        <n v="250.11999999999998" u="1"/>
        <n v="56.68" u="1"/>
        <n v="92.3416" u="1"/>
        <n v="30.16" u="1"/>
        <n v="7.6569999999999983" u="1"/>
        <n v="22.055799999999998" u="1"/>
        <n v="263.55160000000001" u="1"/>
        <n v="6.0915833333333307" u="1"/>
        <n v="185.12" u="1"/>
        <n v="121.16" u="1"/>
        <n v="10.901583333333329" u="1"/>
        <n v="1031.6799999999998" u="1"/>
        <n v="215.28" u="1"/>
        <n v="336.44" u="1"/>
        <n v="29.156400000000005" u="1"/>
        <n v="71.239999999999995" u="1"/>
        <n v="331.76000000000005" u="1"/>
        <n v="49.92" u="1"/>
        <n v="266.76000000000005" u="1"/>
        <n v="158.07999999999998" u="1"/>
        <n v="477.36" u="1"/>
        <n v="253.23999999999998" u="1"/>
        <n v="24.382799999999996" u="1"/>
        <n v="69.232800000000026" u="1"/>
        <n v="180.28139999999996" u="1"/>
        <n v="49.335000000000001" u="1"/>
        <n v="13.850200000000003" u="1"/>
        <n v="188.23999999999998" u="1"/>
        <n v="282.36" u="1"/>
        <n v="122.72" u="1"/>
        <n v="716.56000000000006" u="1"/>
        <n v="36.917400000000001" u="1"/>
        <n v="11.913200000000002" u="1"/>
        <n v="39.158773333333336" u="1"/>
        <n v="407.68" u="1"/>
        <n v="218.4" u="1"/>
        <n v="43.578599999999994" u="1"/>
        <n v="23.4" u="1"/>
        <n v="468" u="1"/>
        <n v="15.947061" u="1"/>
        <n v="131.04" u="1"/>
        <n v="72.8" u="1"/>
        <n v="226.2" u="1"/>
        <n v="1149.1999999999998" u="1"/>
        <n v="34.491599999999991" u="1"/>
        <n v="19.390149999999998" u="1"/>
        <n v="25.233000000000004" u="1"/>
        <n v="161.19999999999999" u="1"/>
        <n v="87.88" u="1"/>
        <n v="483.6" u="1"/>
        <n v="225.70079999999999" u="1"/>
        <n v="58.24" u="1"/>
        <n v="353.6" u="1"/>
        <n v="924.04000000000008" u="1"/>
        <n v="124.28" u="1"/>
        <n v="413.92" u="1"/>
        <n v="221.51999999999998" u="1"/>
        <n v="18.030133333333346" u="1"/>
        <n v="221.52" u="1"/>
        <n v="10.92" u="1"/>
        <n v="283.92" u="1"/>
        <n v="156.51999999999998" u="1"/>
        <n v="33.28" u="1"/>
        <n v="56.232800000000005" u="1"/>
        <n v="134.16" u="1"/>
        <n v="12.794600000000001" u="1"/>
        <n v="21.693897333333339" u="1"/>
        <n v="74.36" u="1"/>
        <n v="51.48" u="1"/>
        <n v="229.32" u="1"/>
        <n v="7.5958999999999985" u="1"/>
        <n v="27.560000000000002" u="1"/>
        <n v="365.92912200000001" u="1"/>
        <n v="1320.28" u="1"/>
        <n v="164.32" u="1"/>
        <n v="89.44" u="1"/>
        <n v="274.56" u="1"/>
        <n v="194.48" u="1"/>
        <n v="125.84" u="1"/>
        <n v="611.52" u="1"/>
        <n v="21.414813333333335" u="1"/>
        <n v="129.47999999999999" u="1"/>
        <n v="14.947399999999996" u="1"/>
        <n v="31.331126666666677" u="1"/>
        <n v="159.63999999999999" u="1"/>
        <n v="16.5152" u="1"/>
        <n v="75.92" u="1"/>
        <n v="41.6" u="1"/>
        <n v="167.44" u="1"/>
        <n v="91" u="1"/>
        <n v="59.8" u="1"/>
        <n v="59.800000000000004" u="1"/>
        <n v="31.72" u="1"/>
        <n v="44.428800000000003" u="1"/>
        <n v="280.8" u="1"/>
        <n v="197.6" u="1"/>
        <n v="127.4" u="1"/>
        <n v="6.1256000000000004" u="1"/>
        <n v="754" u="1"/>
        <n v="96.280600000000007" u="1"/>
        <n v="132.6" u="1"/>
        <n v="624" u="1"/>
        <n v="426.40000000000003" u="1"/>
        <n v="39.592800000000004" u="1"/>
        <n v="39.090999999999994" u="1"/>
        <n v="162.76" u="1"/>
        <n v="34.840000000000003" u="1"/>
        <n v="58.169799999999988" u="1"/>
        <n v="77.47999999999999" u="1"/>
        <n v="77.48" u="1"/>
        <n v="525.20000000000005" u="1"/>
        <n v="53.04" u="1"/>
        <n v="235.56" u="1"/>
        <n v="291.72000000000003" u="1"/>
        <n v="76.476399999999998" u="1"/>
        <n v="32.509385999999999" u="1"/>
        <n v="170.56" u="1"/>
        <n v="417.04" u="1"/>
        <n v="92.56" u="1"/>
        <n v="16.382600000000004" u="1"/>
        <n v="645.84" u="1"/>
        <n v="57.317832000000003" u="1"/>
        <n v="287.04000000000002" u="1"/>
        <n v="8.6043749999999957" u="1"/>
        <n v="105.12839999999998" u="1"/>
        <n v="107.64" u="1"/>
        <n v="307.32000000000005" u="1"/>
        <n v="135.72" u="1"/>
        <n v="40.331200000000003" u="1"/>
        <n v="302.64000000000004" u="1"/>
        <n v="165.88" u="1"/>
        <n v="24.96" u="1"/>
        <n v="492.96000000000004" u="1"/>
        <n v="9.8037333333333319" u="1"/>
        <n v="63.200799999999994" u="1"/>
        <n v="79.039999999999992" u="1"/>
        <n v="79.040000000000006" u="1"/>
        <n v="43.16" u="1"/>
        <n v="25.957126000000009" u="1"/>
        <n v="1249.04" u="1"/>
        <n v="5517.2000000000007" u="1"/>
        <n v="173.68" u="1"/>
        <n v="94.12" u="1"/>
        <n v="61.360000000000007" u="1"/>
        <n v="293.27999999999997" u="1"/>
        <n v="30.562999999999995" u="1"/>
        <n v="203.84" u="1"/>
        <n v="109.19999999999999" u="1"/>
        <n v="109.2" u="1"/>
        <n v="22.458800000000004" u="1"/>
        <n v="138.84" u="1"/>
        <n v="9.7262749999999993" u="1"/>
        <n v="263.8116" u="1"/>
        <n v="13.6058" u="1"/>
        <n v="15.522" u="1"/>
        <n v="65.52" u="1"/>
        <n v="153.83680000000007" u="1"/>
        <n v="36.4" u="1"/>
        <n v="169" u="1"/>
        <n v="499.20000000000005" u="1"/>
        <n v="639.6" u="1"/>
        <n v="80.599999999999994" u="1"/>
        <n v="369.20000000000005" u="1"/>
        <n v="241.8" u="1"/>
        <n v="304.2" u="1"/>
        <n v="1274" u="1"/>
        <n v="130.05719999999999" u="1"/>
        <n v="176.8" u="1"/>
        <n v="95.679999999999993" u="1"/>
        <n v="95.68" u="1"/>
        <n v="605.80000000000007" u="1"/>
        <n v="46.308599999999998" u="1"/>
        <n v="69.464199999999963" u="1"/>
        <n v="110.75999999999999" u="1"/>
        <n v="20.922459999999987" u="1"/>
        <n v="1206.3999999999999" u="1"/>
        <n v="141.96" u="1"/>
        <n v="2211.8336499999996" u="1"/>
        <n v="15.716999999999997" u="1"/>
        <n v="355.59635800000001" u="1"/>
        <n v="67.08" u="1"/>
        <n v="172.12" u="1"/>
        <n v="122.70179999999999" u="1"/>
        <n v="129.65419999999995" u="1"/>
        <n v="65.993199999999987" u="1"/>
        <n v="82.16" u="1"/>
        <n v="55.232666666666667" u="1"/>
        <n v="66.747199999999992" u="1"/>
        <n v="137.28" u="1"/>
        <n v="179.92" u="1"/>
        <n v="21.500050000000002" u="1"/>
        <n v="97.24" u="1"/>
        <n v="62.92" u="1"/>
        <n v="305.76" u="1"/>
        <n v="145.07999999999998" u="1"/>
        <n v="145.08000000000001" u="1"/>
        <n v="26.611000000000004" u="1"/>
        <n v="240.23999999999998" u="1"/>
        <n v="240.24" u="1"/>
        <n v="175.23999999999998" u="1"/>
        <n v="37.96" u="1"/>
        <n v="175.24" u="1"/>
        <n v="20.8" u="1"/>
        <n v="599.56000000000006" u="1"/>
        <n v="1972.7260106666663" u="1"/>
        <n v="446.68" u="1"/>
        <n v="83.72" u="1"/>
        <n v="1648.9199999999998" u="1"/>
        <n v="205.4" u="1"/>
        <n v="248.04" u="1"/>
        <n v="76.80919999999999" u="1"/>
        <n v="18.402800000000006" u="1"/>
        <n v="140.4" u="1"/>
        <n v="32.663800000000002" u="1"/>
        <n v="33.312803333333342" u="1"/>
        <n v="98.8" u="1"/>
        <n v="442" u="1"/>
        <n v="312" u="1"/>
        <n v="213.2" u="1"/>
        <n v="1175.1999999999998" u="1"/>
        <n v="14.19556666666667" u="1"/>
        <n v="1045.1999999999998" u="1"/>
        <n v="15.399800000000004" u="1"/>
        <n v="111.28519999999997" u="1"/>
        <n v="148.19999999999999" u="1"/>
        <n v="457.6" u="1"/>
        <n v="556.4" u="1"/>
        <n v="18.896799999999999" u="1"/>
        <n v="327.60000000000002" u="1"/>
        <n v="1367.6" u="1"/>
        <n v="178.36" u="1"/>
        <n v="262.60000000000002" u="1"/>
        <n v="26.52" u="1"/>
        <n v="15.58353333333333" u="1"/>
        <n v="34.447400000000002" u="1"/>
        <n v="12.2538" u="1"/>
        <n v="612.04000000000008" u="1"/>
        <n v="70.787599999999983" u="1"/>
        <n v="85.28" u="1"/>
        <n v="208.52" u="1"/>
        <n v="46.28" u="1"/>
        <n v="230.30020000000005" u="1"/>
        <n v="1348.8799999999999" u="1"/>
        <n v="26.151684000000003" u="1"/>
        <n v="38.155000000000001" u="1"/>
        <n v="257.92" u="1"/>
        <n v="143.52000000000001" u="1"/>
        <n v="10.332833333333332" u="1"/>
        <n v="100.36" u="1"/>
        <n v="8.8042499999999979" u="1"/>
        <n v="24.060400000000008" u="1"/>
        <n v="318.24" u="1"/>
        <n v="216.32" u="1"/>
        <n v="443.56" u="1"/>
        <n v="246.48" u="1"/>
        <n v="313.56" u="1"/>
        <n v="181.48" u="1"/>
        <n v="39.520000000000003" u="1"/>
        <n v="39.436800000000005" u="1"/>
        <n v="86.839999999999989" u="1"/>
        <n v="211.64" u="1"/>
        <n v="24.952200000000005" u="1"/>
        <n v="30.68" u="1"/>
        <n v="264.16000000000003" u="1"/>
        <n v="6276.4000000000005" u="1"/>
        <n v="146.63999999999999" u="1"/>
        <n v="101.91999999999999" u="1"/>
        <n v="101.92" u="1"/>
        <n v="54.6" u="1"/>
        <n v="1745.12" u="1"/>
        <n v="389.48" u="1"/>
        <n v="1290.1199999999999" u="1"/>
        <n v="259.48" u="1"/>
        <n v="117" u="1"/>
        <n v="32.76" u="1"/>
        <n v="154.44" u="1"/>
        <n v="249.6" u="1"/>
        <n v="31.571799999999989" u="1"/>
        <n v="637" u="1"/>
        <n v="88.399999999999991" u="1"/>
        <n v="88.4" u="1"/>
        <n v="214.76" u="1"/>
        <n v="32.029313333333334" u="1"/>
        <n v="40.175200000000011" u="1"/>
        <n v="47.84" u="1"/>
        <n v="6.6618499999999994" u="1"/>
        <n v="270.40000000000003" u="1"/>
        <n v="149.76" u="1"/>
        <n v="863.2" u="1"/>
        <n v="103.47999999999999" u="1"/>
        <n v="19.1126" u="1"/>
        <n v="538.20000000000005" u="1"/>
        <n v="222.56" u="1"/>
        <n v="265.72000000000003" u="1"/>
        <n v="118.56" u="1"/>
        <n v="25.990484000000002" u="1"/>
        <n v="39.194133333333333" u="1"/>
        <n v="391.04" u="1"/>
        <n v="41.08" u="1"/>
        <n v="187.72" u="1"/>
        <n v="714.48" u="1"/>
        <n v="68.64" u="1"/>
        <n v="89.96" u="1"/>
        <n v="24.255400000000016" u="1"/>
        <n v="217.88" u="1"/>
        <n v="19.92955899999999" u="1"/>
        <n v="900.12" u="1"/>
        <n v="17.607199999999999" u="1"/>
        <n v="152.88" u="1"/>
        <n v="274.7992000000001" u="1"/>
        <n v="21.418799999999997" u="1"/>
        <n v="105.04" u="1"/>
        <n v="56.16" u="1"/>
        <n v="227.52079999999995" u="1"/>
        <n v="225.68" u="1"/>
        <n v="20.937800000000003" u="1"/>
        <n v="120.12" u="1"/>
        <n v="13.2951" u="1"/>
        <n v="234.39260000000002" u="1"/>
        <n v="160.68" u="1"/>
        <n v="27.626663999999998" u="1"/>
        <n v="18.06913333333334" u="1"/>
        <n v="255.84" u="1"/>
        <n v="332.28" u="1"/>
        <n v="77.737399999999994" u="1"/>
        <n v="18.498999999999995" u="1"/>
        <n v="6.516466666666668" u="1"/>
        <n v="70.199999999999989" u="1"/>
        <n v="70.2" u="1"/>
        <n v="91.52" u="1"/>
        <n v="49.4" u="1"/>
        <n v="221" u="1"/>
        <n v="18.928866666666664" u="1"/>
        <n v="107.98060000000001" u="1"/>
        <n v="156" u="1"/>
        <n v="19.892599999999995" u="1"/>
        <n v="106.6" u="1"/>
        <n v="473.20000000000005" u="1"/>
        <n v="587.6" u="1"/>
        <n v="343.2" u="1"/>
        <n v="17.924508333333335" u="1"/>
        <n v="343.20000000000005" u="1"/>
        <n v="228.79999999999998" u="1"/>
        <n v="23.683400000000006" u="1"/>
        <n v="163.79999999999998" u="1"/>
        <n v="748.80000000000007" u="1"/>
        <n v="553.80000000000007" u="1"/>
        <n v="23.474858333333337" u="1"/>
        <n v="42.64" u="1"/>
        <n v="28.888599999999997" u="1"/>
        <n v="128.96" u="1"/>
        <n v="71.759999999999991" u="1"/>
        <n v="71.760000000000005" u="1"/>
        <n v="93.08" u="1"/>
        <n v="354.12" u="1"/>
        <n v="159.12" u="1"/>
        <n v="108.16" u="1"/>
        <n v="57.72" u="1"/>
        <n v="254.28" u="1"/>
        <n v="141.78319999999999" u="1"/>
        <n v="27.264570666666671" u="1"/>
        <n v="25.989600000000003" u="1"/>
        <n v="189.28" u="1"/>
        <n v="231.92" u="1"/>
        <n v="284.44" u="1"/>
        <n v="123.24" u="1"/>
        <n v="22.115600000000001" u="1"/>
        <n v="474.76000000000005" u="1"/>
        <n v="27.424799999999998" u="1"/>
        <n v="44.340400000000002" u="1"/>
        <n v="19.739199999999997" u="1"/>
        <n v="338.06248666666664" u="1"/>
        <n v="50.96" u="1"/>
        <n v="78.121991999999992" u="1"/>
        <n v="71.939399999999978" u="1"/>
        <n v="162.23999999999998" u="1"/>
        <n v="232.4374" u="1"/>
        <n v="10.780466666666664" u="1"/>
        <n v="58.458400000000005" u="1"/>
        <n v="355.68" u="1"/>
        <n v="1479.9199999999998" u="1"/>
        <n v="192.4" u="1"/>
        <n v="235.04" u="1"/>
        <n v="124.79999999999998" u="1"/>
        <n v="290.68" u="1"/>
        <n v="124.8" u="1"/>
        <n v="170.04" u="1"/>
        <n v="61.747400000000006" u="1"/>
        <n v="416" u="1"/>
        <n v="1591.1999999999998" u="1"/>
        <n v="286" u="1"/>
        <n v="1201.1999999999998" u="1"/>
        <n v="10.7445" u="1"/>
        <n v="4.7645" u="1"/>
        <n v="135.19999999999999" u="1"/>
        <n v="74.88" u="1"/>
        <n v="301.60000000000002" u="1"/>
        <n v="165.35999999999999" u="1"/>
        <n v="111.28" u="1"/>
        <n v="625.04000000000008" u="1"/>
        <n v="59.28" u="1"/>
        <n v="59.280000000000008" u="1"/>
        <n v="28.706600000000002" u="1"/>
        <n v="13.090566666666662" u="1"/>
        <n v="361.92" u="1"/>
        <n v="9.5411333333333292" u="1"/>
        <n v="126.36" u="1"/>
        <n v="130.51999999999998" u="1"/>
        <n v="173.16" u="1"/>
        <n v="49.7744" u="1"/>
      </sharedItems>
    </cacheField>
    <cacheField name="TEC Requirement (kWh/yr)" numFmtId="0">
      <sharedItems containsSemiMixedTypes="0" containsString="0" containsNumber="1" minValue="13.1" maxValue="219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6">
  <r>
    <n v="2299042"/>
    <s v="Brother Industries, Ltd."/>
    <s v="Brother"/>
    <s v="DCP-L2530DW"/>
    <s v="DCP-L2530DW"/>
    <s v=",HL-L2390DW,"/>
    <s v="Multifunction Devices (MFD)"/>
    <s v="Standard"/>
    <n v="216"/>
    <n v="356"/>
    <m/>
    <s v="Electro-photographic (EP)"/>
    <x v="0"/>
    <x v="0"/>
    <s v="Yes"/>
    <n v="1.1879999999999999"/>
    <n v="61.776000000000003"/>
    <n v="18.119399999999999"/>
    <s v="Wired &gt; 20 MHz and &lt; 500 MHz - USB 2.x, None"/>
    <x v="0"/>
    <d v="2017-07-04T00:00:00"/>
    <s v="United States, Taiwan, Canada"/>
    <s v="ES_1030868_DCP-L2530DW_06022017140813_6203882"/>
    <x v="0"/>
    <n v="2.37"/>
    <n v="41.080000000000005"/>
    <x v="0"/>
    <n v="23.2"/>
  </r>
  <r>
    <n v="2287845"/>
    <s v="Brother Industries, Ltd."/>
    <s v="Brother"/>
    <s v="HL-L2315DW"/>
    <s v="HL-L2315DW"/>
    <m/>
    <s v="Printers"/>
    <s v="Standard"/>
    <n v="216"/>
    <n v="356"/>
    <m/>
    <s v="Electro-photographic (EP)"/>
    <x v="0"/>
    <x v="1"/>
    <s v="Yes"/>
    <n v="0.94"/>
    <n v="48.88"/>
    <n v="16.792533333333331"/>
    <s v="Wired &gt; 20 MHz and &lt; 500 MHz - USB 2.x, None"/>
    <x v="1"/>
    <d v="2017-01-05T00:00:00"/>
    <s v="United States, Canada"/>
    <s v="ES_1030868_HL-L2315DW_11182016175749_598610"/>
    <x v="1"/>
    <n v="1.1399999999999999"/>
    <n v="19.759999999999998"/>
    <x v="1"/>
    <n v="15.199999999999998"/>
  </r>
  <r>
    <n v="2299043"/>
    <s v="Brother Industries, Ltd."/>
    <s v="Brother"/>
    <s v="HL-L2350DW"/>
    <s v="HL-L2350DW"/>
    <s v=",HL-L2330D,"/>
    <s v="Printers"/>
    <s v="Standard"/>
    <n v="216"/>
    <n v="356"/>
    <m/>
    <s v="Electro-photographic (EP)"/>
    <x v="0"/>
    <x v="0"/>
    <s v="Yes"/>
    <n v="1.139"/>
    <n v="59.228000000000002"/>
    <n v="16.6738"/>
    <s v="None, None"/>
    <x v="0"/>
    <d v="2017-07-04T00:00:00"/>
    <s v="United States, Taiwan, Canada"/>
    <s v="ES_1030868_HL-L2350DW_06152017151856_5342065"/>
    <x v="1"/>
    <n v="1.72"/>
    <n v="29.813333333333333"/>
    <x v="2"/>
    <n v="20.799999999999997"/>
  </r>
  <r>
    <n v="2299044"/>
    <s v="Brother Industries, Ltd."/>
    <s v="Brother"/>
    <s v="HL-L2375DW"/>
    <s v="HL-L2375DW"/>
    <s v=",HL-L2370DW,; ,HL-L2370DWXL,"/>
    <s v="Printers"/>
    <s v="Standard"/>
    <n v="216"/>
    <n v="356"/>
    <m/>
    <s v="Electro-photographic (EP)"/>
    <x v="0"/>
    <x v="2"/>
    <s v="Yes"/>
    <n v="1.1870000000000001"/>
    <n v="61.723999999999997"/>
    <n v="17.976400000000002"/>
    <s v="Wired &gt; 20 MHz and &lt; 500 MHz - 100/10 Mb/s Ethernet,Fax Modem, None"/>
    <x v="0"/>
    <d v="2017-07-04T00:00:00"/>
    <s v="United States, Taiwan, Canada"/>
    <s v="ES_1030868_HL-L2375DW_06152017160028_4990655"/>
    <x v="1"/>
    <n v="2.16"/>
    <n v="37.440000000000005"/>
    <x v="3"/>
    <n v="23.599999999999998"/>
  </r>
  <r>
    <n v="2243011"/>
    <s v="Brother Industries, Ltd."/>
    <s v="Brother"/>
    <s v="HL-L5200DWT"/>
    <s v="HL-L5200DWT"/>
    <s v=",HL-L5000D,; ,HL-L5100DN,; ,HL-L5200DW,"/>
    <s v="Printers"/>
    <s v="Standard"/>
    <n v="216"/>
    <n v="356"/>
    <m/>
    <s v="Electro-photographic (EP)"/>
    <x v="0"/>
    <x v="3"/>
    <s v="Yes"/>
    <n v="1.929"/>
    <n v="100.30800000000001"/>
    <n v="30.976399999999995"/>
    <s v="Wired &gt; 20 MHz and &lt; 500 MHz - 100/10 Mb/s Ethernet, Memory"/>
    <x v="2"/>
    <d v="2015-07-10T00:00:00"/>
    <s v="United States, Taiwan, Canada"/>
    <s v="ES_1030868_HL-L5200DWT_06212015133356_3745233"/>
    <x v="1"/>
    <n v="2.92"/>
    <n v="50.613333333333337"/>
    <x v="4"/>
    <n v="27.799999999999997"/>
  </r>
  <r>
    <n v="2243012"/>
    <s v="Brother Industries, Ltd."/>
    <s v="Brother"/>
    <s v="HL-L6300DW"/>
    <s v="HL-L6300DW"/>
    <s v=",HL-L6200DW,; ,HL-L6200DWT,; ,HL-L6250DW,"/>
    <s v="Printers"/>
    <s v="Standard"/>
    <n v="216"/>
    <n v="356"/>
    <m/>
    <s v="Electro-photographic (EP)"/>
    <x v="0"/>
    <x v="4"/>
    <s v="Yes"/>
    <n v="2.2469999999999999"/>
    <n v="116.84399999999999"/>
    <n v="37.681800000000003"/>
    <s v="Wired &gt; 500 MHz - 1 Gb/s Ethernet, Memory"/>
    <x v="3"/>
    <d v="2015-07-10T00:00:00"/>
    <s v="United States, Taiwan, Canada"/>
    <s v="ES_1030868_HL-L6300DW_06212015143657_8561365"/>
    <x v="1"/>
    <n v="3.88"/>
    <n v="67.25333333333333"/>
    <x v="5"/>
    <n v="31.999999999999993"/>
  </r>
  <r>
    <n v="2244752"/>
    <s v="Brother Industries, Ltd."/>
    <s v="Brother"/>
    <s v="HL-L6400DWT"/>
    <s v="HL-L6400DWT"/>
    <s v=",HL-L6400DW,"/>
    <s v="Printers"/>
    <s v="Standard"/>
    <n v="216"/>
    <n v="356"/>
    <m/>
    <s v="Electro-photographic (EP)"/>
    <x v="0"/>
    <x v="5"/>
    <s v="Yes"/>
    <n v="2.4849999999999999"/>
    <n v="129.22"/>
    <n v="41.480400000000003"/>
    <s v="Wired &gt; 500 MHz - 1 Gb/s Ethernet, Memory"/>
    <x v="4"/>
    <d v="2015-07-31T00:00:00"/>
    <s v="United States, Taiwan, Canada"/>
    <s v="ES_1030868_HL-L6400DWT_07142015170800_6405145"/>
    <x v="1"/>
    <n v="4.5200000000000005"/>
    <n v="78.346666666666678"/>
    <x v="6"/>
    <n v="34.799999999999997"/>
  </r>
  <r>
    <n v="2287828"/>
    <s v="Brother Industries, Ltd."/>
    <s v="Brother"/>
    <s v="HL-L9310CDWT"/>
    <s v="HL-L9310CDWT"/>
    <s v=",HL-L8260CDW,; ,HL-L8360CDW,; ,HL-L8360CDWT,; ,HL-L9310CDW,"/>
    <s v="Printers"/>
    <s v="Standard"/>
    <n v="216"/>
    <n v="356"/>
    <m/>
    <s v="Electro-photographic (EP)"/>
    <x v="1"/>
    <x v="6"/>
    <s v="Yes"/>
    <n v="1.863"/>
    <n v="96.876000000000005"/>
    <n v="31.462599999999998"/>
    <s v="Wired &gt; 500 MHz - 1 Gb/s Ethernet, Memory"/>
    <x v="1"/>
    <d v="2017-01-05T00:00:00"/>
    <s v="United States, Taiwan, Canada"/>
    <s v="ES_1030868_HL-L9310CDWT_11182016175749_1596010"/>
    <x v="1"/>
    <n v="4.4500000000000011"/>
    <n v="77.133333333333354"/>
    <x v="7"/>
    <n v="24.7"/>
  </r>
  <r>
    <n v="2233188"/>
    <s v="Brother Industries, Ltd."/>
    <s v="Brother"/>
    <s v="MFC-L2680W"/>
    <s v="MFC-L2680W"/>
    <m/>
    <s v="Multifunction Devices (MFD)"/>
    <s v="Standard"/>
    <n v="216"/>
    <n v="356"/>
    <m/>
    <s v="Electro-photographic (EP)"/>
    <x v="0"/>
    <x v="1"/>
    <s v="No"/>
    <n v="1.0620000000000001"/>
    <n v="55.223999999999997"/>
    <n v="25.635133333333332"/>
    <s v="Fax Modem,Wired &gt; 20 MHz and &lt; 500 MHz - USB 2.x, Memory"/>
    <x v="5"/>
    <d v="2015-02-17T00:00:00"/>
    <s v="United States, Canada"/>
    <s v="ES_1030868_MFC-L2680W_02132015144059_8949701"/>
    <x v="0"/>
    <n v="1.7300000000000002"/>
    <n v="29.986666666666668"/>
    <x v="8"/>
    <n v="18.399999999999999"/>
  </r>
  <r>
    <n v="2287847"/>
    <s v="Brother Industries, Ltd."/>
    <s v="Brother"/>
    <s v="MFC-L2685DW"/>
    <s v="MFC-L2685DW"/>
    <m/>
    <s v="Multifunction Devices (MFD)"/>
    <s v="Standard"/>
    <n v="216"/>
    <n v="356"/>
    <m/>
    <s v="Electro-photographic (EP)"/>
    <x v="0"/>
    <x v="1"/>
    <s v="Yes"/>
    <n v="1.089"/>
    <n v="56.628"/>
    <n v="24.546599999999994"/>
    <s v="Fax Modem,Wired &gt; 20 MHz and &lt; 500 MHz - USB 2.x, None"/>
    <x v="1"/>
    <d v="2017-01-05T00:00:00"/>
    <s v="United States, Canada"/>
    <s v="ES_1030868_MFC-L2685DW_11182016175749_7535010"/>
    <x v="0"/>
    <n v="1.7300000000000002"/>
    <n v="29.986666666666668"/>
    <x v="9"/>
    <n v="18.399999999999999"/>
  </r>
  <r>
    <n v="2255245"/>
    <s v="Brother Industries, Ltd."/>
    <s v="Brother"/>
    <s v="MFC-L2707DW"/>
    <s v="MFC-L2707DW"/>
    <m/>
    <s v="Multifunction Devices (MFD)"/>
    <s v="Standard"/>
    <n v="216"/>
    <n v="356"/>
    <m/>
    <s v="Electro-photographic (EP)"/>
    <x v="0"/>
    <x v="7"/>
    <s v="Yes"/>
    <n v="1.29"/>
    <n v="67.08"/>
    <n v="27.945450000000005"/>
    <s v="Wired &gt; 20 MHz and &lt; 500 MHz - 100/10 Mb/s Ethernet,Wired &gt; 20 MHz and &lt; 500 MHz - USB 2.x, Power-supply Size &gt; 10W,Memory"/>
    <x v="6"/>
    <d v="2015-12-22T00:00:00"/>
    <s v="United States, Taiwan, Canada"/>
    <s v="ES_1030868_MFC-L2707DW_12172015203149_8249627"/>
    <x v="0"/>
    <n v="2.15"/>
    <n v="37.266666666666666"/>
    <x v="10"/>
    <n v="22"/>
  </r>
  <r>
    <n v="2297418"/>
    <s v="Brother Industries, Ltd."/>
    <s v="Brother"/>
    <s v="MFC-L2710DW"/>
    <s v="MFC-L2710DW"/>
    <m/>
    <s v="Multifunction Devices (MFD)"/>
    <s v="Standard"/>
    <n v="216"/>
    <n v="356"/>
    <m/>
    <s v="Electro-photographic (EP)"/>
    <x v="0"/>
    <x v="0"/>
    <s v="Yes"/>
    <n v="1.2270000000000001"/>
    <n v="63.804000000000002"/>
    <n v="19.9056"/>
    <s v="Wired &gt; 20 MHz and &lt; 500 MHz - 100/10 Mb/s Ethernet,Fax Modem, None"/>
    <x v="0"/>
    <d v="2017-06-12T00:00:00"/>
    <s v="United States, Taiwan, Canada"/>
    <s v="ES_1030868_MFC-L2710DW_06022017144847_6155969"/>
    <x v="0"/>
    <n v="2.37"/>
    <n v="41.080000000000005"/>
    <x v="11"/>
    <n v="23.2"/>
  </r>
  <r>
    <n v="2297143"/>
    <s v="Brother Industries, Ltd."/>
    <s v="Brother"/>
    <s v="MFC-L2750DW"/>
    <s v="MFC-L2750DW"/>
    <s v=",DCP-L2550DW,; ,DCP-L2551DW,; ,HL-L2395DW,; ,MFC-L2715DW,; ,MFC-L2730DW,; ,MFC-L2750DWXL,"/>
    <s v="Multifunction Devices (MFD)"/>
    <s v="Standard"/>
    <n v="216"/>
    <n v="356"/>
    <m/>
    <s v="Electro-photographic (EP)"/>
    <x v="0"/>
    <x v="2"/>
    <s v="Yes"/>
    <n v="1.3740000000000001"/>
    <n v="71.447999999999993"/>
    <n v="23.134800000000006"/>
    <s v="Wired &gt; 20 MHz and &lt; 500 MHz - 100/10 Mb/s Ethernet,Fax Modem, None"/>
    <x v="0"/>
    <d v="2017-06-06T00:00:00"/>
    <s v="United States, Taiwan, Canada"/>
    <s v="ES_1030868_MFC-L2750DW_06022017083724_3412896"/>
    <x v="0"/>
    <n v="2.81"/>
    <n v="48.706666666666671"/>
    <x v="12"/>
    <n v="25.599999999999998"/>
  </r>
  <r>
    <n v="2244753"/>
    <s v="Brother Industries, Ltd."/>
    <s v="Brother"/>
    <s v="MFC-L5900DW"/>
    <s v="MFC-L5900DW"/>
    <s v=",DCP-L5500DN,; ,DCP-L5600DN,; ,DCP-L5650DN,; ,MFC-L5700DN,; ,MFC-L5700DW,; ,MFC-L5800DW,; ,MFC-L5850DW,"/>
    <s v="Multifunction Devices (MFD)"/>
    <s v="Standard"/>
    <n v="216"/>
    <n v="356"/>
    <m/>
    <s v="Electro-photographic (EP)"/>
    <x v="0"/>
    <x v="3"/>
    <s v="No"/>
    <n v="2.056"/>
    <n v="106.91200000000001"/>
    <n v="35.864400000000003"/>
    <s v="Wired &gt; 500 MHz - 1 Gb/s Ethernet, Memory"/>
    <x v="7"/>
    <d v="2015-07-31T00:00:00"/>
    <s v="United States, Taiwan, Canada"/>
    <s v="ES_1030868_MFC-L5900DW_07142015185528_9361535"/>
    <x v="0"/>
    <n v="3.47"/>
    <n v="60.146666666666668"/>
    <x v="13"/>
    <n v="29.500000000000004"/>
  </r>
  <r>
    <n v="2244754"/>
    <s v="Brother Industries, Ltd."/>
    <s v="Brother"/>
    <s v="MFC-L6800DW"/>
    <s v="MFC-L6800DW"/>
    <s v=",MFC-L6700DW,; ,MFC-L6750DW,"/>
    <s v="Multifunction Devices (MFD)"/>
    <s v="Standard"/>
    <n v="216"/>
    <n v="356"/>
    <m/>
    <s v="Electro-photographic (EP)"/>
    <x v="0"/>
    <x v="4"/>
    <s v="No"/>
    <n v="2.3210000000000002"/>
    <n v="120.69199999999999"/>
    <n v="39.884"/>
    <s v="Wired &gt; 500 MHz - 1 Gb/s Ethernet, Memory"/>
    <x v="8"/>
    <d v="2015-07-31T00:00:00"/>
    <s v="United States, Taiwan, Canada"/>
    <s v="ES_1030868_MFC-L6800DW_07192015185225_6345941"/>
    <x v="0"/>
    <n v="4.1300000000000008"/>
    <n v="71.586666666666687"/>
    <x v="14"/>
    <n v="34.900000000000006"/>
  </r>
  <r>
    <n v="2244755"/>
    <s v="Brother Industries, Ltd."/>
    <s v="Brother"/>
    <s v="MFC-L6900DW"/>
    <s v="MFC-L6900DW"/>
    <m/>
    <s v="Multifunction Devices (MFD)"/>
    <s v="Standard"/>
    <n v="216"/>
    <n v="356"/>
    <m/>
    <s v="Electro-photographic (EP)"/>
    <x v="0"/>
    <x v="5"/>
    <s v="No"/>
    <n v="2.516"/>
    <n v="130.83199999999999"/>
    <n v="43.279600000000009"/>
    <s v="Wired &gt; 500 MHz - 1 Gb/s Ethernet, Memory"/>
    <x v="8"/>
    <d v="2015-07-31T00:00:00"/>
    <s v="United States, Taiwan, Canada"/>
    <s v="ES_1030868_MFC-L6900DW_07202015153416_3271905"/>
    <x v="0"/>
    <n v="4.8499999999999996"/>
    <n v="84.066666666666663"/>
    <x v="15"/>
    <n v="38.5"/>
  </r>
  <r>
    <n v="2286875"/>
    <s v="Brother Industries, Ltd."/>
    <s v="Brother"/>
    <s v="MFC-L9570CDW"/>
    <s v="MFC-L9570CDW"/>
    <s v=",MFC-L8610CDW,; ,MFC-L8900CDW,"/>
    <s v="Multifunction Devices (MFD)"/>
    <s v="Standard"/>
    <n v="216"/>
    <n v="356"/>
    <m/>
    <s v="Electro-photographic (EP)"/>
    <x v="1"/>
    <x v="6"/>
    <s v="Yes"/>
    <n v="1.8080000000000001"/>
    <n v="94.016000000000005"/>
    <n v="32.70539999999999"/>
    <s v="Wired &gt; 500 MHz - 1 Gb/s Ethernet, Memory"/>
    <x v="9"/>
    <d v="2016-12-20T00:00:00"/>
    <s v="United States, Taiwan, Canada"/>
    <s v="ES_1030868_MFC-L9570CDW_11182016175749_6235010"/>
    <x v="0"/>
    <n v="4.5500000000000007"/>
    <n v="78.866666666666674"/>
    <x v="16"/>
    <n v="25.6"/>
  </r>
  <r>
    <n v="2294460"/>
    <s v="Canon U.S.A., Inc."/>
    <s v="Canon"/>
    <s v="Color imageCLASS LBP612Cdw"/>
    <s v="Color imageCLASS LBP612Cdw"/>
    <m/>
    <s v="Printers"/>
    <s v="Standard"/>
    <n v="216"/>
    <n v="356"/>
    <m/>
    <s v="Electro-photographic (EP)"/>
    <x v="1"/>
    <x v="8"/>
    <s v="Yes"/>
    <n v="0.5"/>
    <n v="26"/>
    <n v="10.195683333333333"/>
    <s v="Wired &gt; 20 MHz and &lt; 500 MHz - 100/10 Mb/s Ethernet,Wired &gt; 20 MHz and &lt; 500 MHz - USB 2.x, Power-supply Size &gt; 10W"/>
    <x v="10"/>
    <d v="2016-12-27T00:00:00"/>
    <s v="United States, Canada"/>
    <s v="ES_40085_Color imageCLASS LBP612Cdw_03102017090211_6531234"/>
    <x v="1"/>
    <n v="2.2000000000000002"/>
    <n v="38.133333333333333"/>
    <x v="17"/>
    <n v="13.9"/>
  </r>
  <r>
    <n v="2292387"/>
    <s v="Canon U.S.A., Inc."/>
    <s v="Canon"/>
    <s v="Color imageCLASS LBP654Cdw"/>
    <s v="Color imageCLASS LBP654Cdw"/>
    <m/>
    <s v="Printers"/>
    <s v="Standard"/>
    <n v="216"/>
    <n v="356"/>
    <m/>
    <s v="Electro-photographic (EP)"/>
    <x v="1"/>
    <x v="9"/>
    <s v="Yes"/>
    <n v="1"/>
    <n v="52"/>
    <n v="16.538166666666665"/>
    <s v="Wired &gt; 20 MHz and &lt; 500 MHz - 100/10 Mb/s Ethernet,Wired &gt; 20 MHz and &lt; 500 MHz - USB 2.x, Power-supply Size &gt; 10W"/>
    <x v="11"/>
    <d v="2016-12-27T00:00:00"/>
    <s v="United States, Canada"/>
    <s v="ES_40085_Color imageCLASS LBP654Cdw_03102017063415_7655641"/>
    <x v="1"/>
    <n v="3.5500000000000003"/>
    <n v="61.533333333333339"/>
    <x v="18"/>
    <n v="20.2"/>
  </r>
  <r>
    <n v="2279994"/>
    <s v="Canon U.S.A., Inc."/>
    <s v="Canon"/>
    <s v="Color imageCLASS LBP712Cdn"/>
    <s v="Color imageCLASS LBP712Cdn"/>
    <m/>
    <s v="Printers"/>
    <s v="Standard"/>
    <n v="216"/>
    <n v="356"/>
    <m/>
    <s v="Electro-photographic (EP)"/>
    <x v="1"/>
    <x v="10"/>
    <s v="Yes"/>
    <n v="1.4"/>
    <n v="72.8"/>
    <n v="24.7"/>
    <s v="Wired &gt; 20 MHz and &lt; 500 MHz - 100/10 Mb/s Ethernet,Wired &gt; 20 MHz and &lt; 500 MHz - USB 2.x, Power-supply Size &gt; 10W"/>
    <x v="12"/>
    <d v="2016-04-14T00:00:00"/>
    <s v="United States, Canada"/>
    <s v="ES_40085_Color imageCLASS LBP712Cdn_09262016105709_7429435"/>
    <x v="1"/>
    <n v="5.85"/>
    <n v="101.39999999999999"/>
    <x v="19"/>
    <n v="31"/>
  </r>
  <r>
    <n v="2255038"/>
    <s v="Canon U.S.A., Inc."/>
    <s v="Canon"/>
    <s v="Color imageCLASS MF624Cw"/>
    <s v="Color imageCLASS MF624Cw"/>
    <m/>
    <s v="Multifunction Devices (MFD)"/>
    <s v="Standard"/>
    <n v="216"/>
    <n v="356"/>
    <m/>
    <s v="Electro-photographic (EP)"/>
    <x v="1"/>
    <x v="11"/>
    <s v="No"/>
    <n v="0.4"/>
    <n v="20.8"/>
    <n v="10.119741666666666"/>
    <s v="Wireless - WiFi,Wired &gt; 20 MHz and &lt; 500 MHz - USB 2.x, Power-supply Size &gt; 10W,Scanners with non-CCFL Lamps - Light-Emitting Diodes (LED),Touch Panel Display - Color"/>
    <x v="13"/>
    <d v="2015-05-19T00:00:00"/>
    <s v="United States, Canada"/>
    <s v="ES_40085_Color imageCLASS MF624Cw_12172015055938_1978998"/>
    <x v="0"/>
    <n v="2"/>
    <n v="34.666666666666664"/>
    <x v="20"/>
    <n v="14.8"/>
  </r>
  <r>
    <n v="2255039"/>
    <s v="Canon U.S.A., Inc."/>
    <s v="Canon"/>
    <s v="Color imageCLASS MF628Cw"/>
    <s v="Color imageCLASS MF628Cw"/>
    <m/>
    <s v="Multifunction Devices (MFD)"/>
    <s v="Standard"/>
    <n v="216"/>
    <n v="356"/>
    <m/>
    <s v="Electro-photographic (EP)"/>
    <x v="1"/>
    <x v="11"/>
    <s v="No"/>
    <n v="0.4"/>
    <n v="20.8"/>
    <n v="10.119741666666666"/>
    <s v="Wireless - WiFi,Wired &gt; 20 MHz and &lt; 500 MHz - USB 2.x, Power-supply Size &gt; 10W,Scanners with non-CCFL Lamps - Light-Emitting Diodes (LED),Touch Panel Display - Color"/>
    <x v="13"/>
    <d v="2015-05-19T00:00:00"/>
    <s v="United States, Canada"/>
    <s v="ES_40085_Color imageCLASS MF628Cw_12172015055905_1945309"/>
    <x v="0"/>
    <n v="2"/>
    <n v="34.666666666666664"/>
    <x v="20"/>
    <n v="14.8"/>
  </r>
  <r>
    <n v="2294458"/>
    <s v="Canon U.S.A., Inc."/>
    <s v="Canon"/>
    <s v="Color imageCLASS MF632Cdw"/>
    <s v="Color imageCLASS MF632Cdw"/>
    <m/>
    <s v="Multifunction Devices (MFD)"/>
    <s v="Standard"/>
    <n v="216"/>
    <n v="356"/>
    <m/>
    <s v="Electro-photographic (EP)"/>
    <x v="1"/>
    <x v="8"/>
    <s v="Yes"/>
    <n v="0.5"/>
    <n v="26"/>
    <n v="12.238633333333333"/>
    <s v="Wired &gt; 20 MHz and &lt; 500 MHz - 100/10 Mb/s Ethernet,Wired &gt; 20 MHz and &lt; 500 MHz - USB 2.x, Power-supply Size &gt; 10W,Scanners with non-CCFL Lamps - Light-Emitting Diodes (LED),Touch Panel Display - Color"/>
    <x v="10"/>
    <d v="2016-12-27T00:00:00"/>
    <s v="United States, Canada"/>
    <s v="ES_40085_Color imageCLASS MF632Cdw_04182017072334_0214057"/>
    <x v="0"/>
    <n v="2.52"/>
    <n v="43.68"/>
    <x v="21"/>
    <n v="14.8"/>
  </r>
  <r>
    <n v="2294459"/>
    <s v="Canon U.S.A., Inc."/>
    <s v="Canon"/>
    <s v="Color imageCLASS MF634Cdw"/>
    <s v="Color imageCLASS MF634Cdw"/>
    <m/>
    <s v="Multifunction Devices (MFD)"/>
    <s v="Standard"/>
    <n v="216"/>
    <n v="356"/>
    <m/>
    <s v="Electro-photographic (EP)"/>
    <x v="1"/>
    <x v="8"/>
    <s v="Yes"/>
    <n v="0.5"/>
    <n v="26"/>
    <n v="12.238633333333333"/>
    <s v="Wired &gt; 20 MHz and &lt; 500 MHz - 100/10 Mb/s Ethernet,Wired &gt; 20 MHz and &lt; 500 MHz - USB 2.x, Power-supply Size &gt; 10W,Scanners with non-CCFL Lamps - Light-Emitting Diodes (LED),Touch Panel Display - Color"/>
    <x v="10"/>
    <d v="2016-12-27T00:00:00"/>
    <s v="United States, Canada"/>
    <s v="ES_40085_Color imageCLASS MF634Cdw_04182017072425_0265455"/>
    <x v="0"/>
    <n v="2.52"/>
    <n v="43.68"/>
    <x v="21"/>
    <n v="14.8"/>
  </r>
  <r>
    <n v="2294456"/>
    <s v="Canon U.S.A., Inc."/>
    <s v="Canon"/>
    <s v="Color imageCLASS MF731Cdw"/>
    <s v="Color imageCLASS MF731Cdw"/>
    <m/>
    <s v="Multifunction Devices (MFD)"/>
    <s v="Standard"/>
    <n v="216"/>
    <n v="356"/>
    <m/>
    <s v="Electro-photographic (EP)"/>
    <x v="1"/>
    <x v="9"/>
    <s v="Yes"/>
    <n v="1.1000000000000001"/>
    <n v="57.2"/>
    <n v="17.7866"/>
    <s v="Wired &gt; 20 MHz and &lt; 500 MHz - 100/10 Mb/s Ethernet,Wired &gt; 20 MHz and &lt; 500 MHz - USB 2.x, Power-supply Size &gt; 10W,Scanners with non-CCFL Lamps - Light-Emitting Diodes (LED),Touch Panel Display - Color"/>
    <x v="10"/>
    <d v="2016-12-27T00:00:00"/>
    <s v="United States, Canada"/>
    <s v="ES_40085_Color imageCLASS MF731Cdw_03102017082714_4434791"/>
    <x v="0"/>
    <n v="3.69"/>
    <n v="63.96"/>
    <x v="22"/>
    <n v="21.1"/>
  </r>
  <r>
    <n v="2294457"/>
    <s v="Canon U.S.A., Inc."/>
    <s v="Canon"/>
    <s v="Color imageCLASS MF733Cdw"/>
    <s v="Color imageCLASS MF733Cdw"/>
    <m/>
    <s v="Multifunction Devices (MFD)"/>
    <s v="Standard"/>
    <n v="216"/>
    <n v="356"/>
    <m/>
    <s v="Electro-photographic (EP)"/>
    <x v="1"/>
    <x v="9"/>
    <s v="Yes"/>
    <n v="1.1000000000000001"/>
    <n v="57.2"/>
    <n v="17.7866"/>
    <s v="Wired &gt; 20 MHz and &lt; 500 MHz - 100/10 Mb/s Ethernet,Wired &gt; 20 MHz and &lt; 500 MHz - USB 2.x, Power-supply Size &gt; 10W,Scanners with non-CCFL Lamps - Light-Emitting Diodes (LED),Touch Panel Display - Color"/>
    <x v="10"/>
    <d v="2016-12-27T00:00:00"/>
    <s v="United States, Canada"/>
    <s v="ES_40085_Color imageCLASS MF733Cdw_03102017083308_4788878"/>
    <x v="0"/>
    <n v="3.69"/>
    <n v="63.96"/>
    <x v="22"/>
    <n v="21.1"/>
  </r>
  <r>
    <n v="2292388"/>
    <s v="Canon U.S.A., Inc."/>
    <s v="Canon"/>
    <s v="Color imageCLASS MF735Cdw"/>
    <s v="Color imageCLASS MF735Cdw"/>
    <m/>
    <s v="Multifunction Devices (MFD)"/>
    <s v="Standard"/>
    <n v="216"/>
    <n v="356"/>
    <m/>
    <s v="Electro-photographic (EP)"/>
    <x v="1"/>
    <x v="9"/>
    <s v="Yes"/>
    <n v="1.1000000000000001"/>
    <n v="57.2"/>
    <n v="17.7866"/>
    <s v="Wired &gt; 20 MHz and &lt; 500 MHz - 100/10 Mb/s Ethernet,Wired &gt; 20 MHz and &lt; 500 MHz - USB 2.x, Power-supply Size &gt; 10W,Scanners with non-CCFL Lamps - Light-Emitting Diodes (LED),Touch Panel Display - Color"/>
    <x v="11"/>
    <d v="2016-12-27T00:00:00"/>
    <s v="United States, Canada"/>
    <s v="ES_40085_Color imageCLASS MF735Cdw_03102017080107_2867225"/>
    <x v="0"/>
    <n v="3.69"/>
    <n v="63.96"/>
    <x v="22"/>
    <n v="21.1"/>
  </r>
  <r>
    <n v="2266335"/>
    <s v="Canon U.S.A., Inc."/>
    <s v="Canon"/>
    <s v="imageCLASS D1520"/>
    <s v="imageCLASS D1520"/>
    <m/>
    <s v="Multifunction Devices (MFD)"/>
    <s v="Standard"/>
    <n v="216"/>
    <n v="356"/>
    <m/>
    <s v="Electro-photographic (EP)"/>
    <x v="0"/>
    <x v="12"/>
    <s v="Yes"/>
    <n v="1.3"/>
    <n v="67.599999999999994"/>
    <n v="25.607399999999998"/>
    <s v="Wired &gt; 20 MHz and &lt; 500 MHz - 100/10 Mb/s Ethernet,Wired &gt; 20 MHz and &lt; 500 MHz - USB 2.x, Power-supply Size &gt; 10W,Scanners with non-CCFL Lamps - Light-Emitting Diodes (LED),Touch Panel Display - Color"/>
    <x v="14"/>
    <d v="2015-12-01T00:00:00"/>
    <s v="United States, Canada"/>
    <s v="ES_40085_imageCLASS D1520_05102016060945_0585801"/>
    <x v="0"/>
    <n v="2.7"/>
    <n v="46.800000000000004"/>
    <x v="23"/>
    <n v="25"/>
  </r>
  <r>
    <n v="2266336"/>
    <s v="Canon U.S.A., Inc."/>
    <s v="Canon"/>
    <s v="imageCLASS D1550"/>
    <s v="imageCLASS D1550"/>
    <m/>
    <s v="Multifunction Devices (MFD)"/>
    <s v="Standard"/>
    <n v="216"/>
    <n v="356"/>
    <m/>
    <s v="Electro-photographic (EP)"/>
    <x v="0"/>
    <x v="12"/>
    <s v="Yes"/>
    <n v="1.3"/>
    <n v="67.599999999999994"/>
    <n v="25.607399999999998"/>
    <s v="Wired &gt; 20 MHz and &lt; 500 MHz - 100/10 Mb/s Ethernet,Wired &gt; 20 MHz and &lt; 500 MHz - USB 2.x, Power-supply Size &gt; 10W,Scanners with non-CCFL Lamps - Light-Emitting Diodes (LED),Touch Panel Display - Color"/>
    <x v="14"/>
    <d v="2015-12-01T00:00:00"/>
    <s v="United States, Canada"/>
    <s v="ES_40085_imageCLASS D1550_05102016055010_9410420"/>
    <x v="0"/>
    <n v="2.7"/>
    <n v="46.800000000000004"/>
    <x v="23"/>
    <n v="25"/>
  </r>
  <r>
    <n v="2289667"/>
    <s v="Canon U.S.A., Inc."/>
    <s v="Canon"/>
    <s v="imageCLASS D570"/>
    <s v="imageCLASS D570"/>
    <m/>
    <s v="Multifunction Devices (MFD)"/>
    <s v="Standard"/>
    <n v="216"/>
    <n v="356"/>
    <m/>
    <s v="Electro-photographic (EP)"/>
    <x v="0"/>
    <x v="9"/>
    <s v="Yes"/>
    <n v="0.9"/>
    <n v="46.8"/>
    <n v="20.775733333333335"/>
    <s v="Wired &gt; 20 MHz and &lt; 500 MHz - USB 2.x, Touch Panel Display - Monochrome,Power-supply Size &gt; 10W,Scanners with non-CCFL Lamps - Light-Emitting Diodes (LED)"/>
    <x v="15"/>
    <d v="2016-07-07T00:00:00"/>
    <s v="United States, Canada"/>
    <s v="ES_40085_imageCLASS D570_01272017035837_9517182"/>
    <x v="0"/>
    <n v="2.0100000000000002"/>
    <n v="34.840000000000003"/>
    <x v="24"/>
    <n v="20.8"/>
  </r>
  <r>
    <n v="2266372"/>
    <s v="Canon U.S.A., Inc."/>
    <s v="Canon"/>
    <s v="imageCLASS LBP151dw"/>
    <s v="imageCLASS LBP151dw"/>
    <m/>
    <s v="Printers"/>
    <s v="Standard"/>
    <n v="216"/>
    <n v="356"/>
    <m/>
    <s v="Electro-photographic (EP)"/>
    <x v="0"/>
    <x v="9"/>
    <s v="Yes"/>
    <n v="0.8"/>
    <n v="41.6"/>
    <n v="18.265866666666668"/>
    <s v="Wireless - WiFi,Wired &gt; 20 MHz and &lt; 500 MHz - USB 2.x, Power-supply Size &gt; 10W"/>
    <x v="14"/>
    <d v="2016-01-12T00:00:00"/>
    <s v="United States, Canada"/>
    <s v="ES_40085_imageCLASS LBP151dw_05112016020033_2033981"/>
    <x v="1"/>
    <n v="1.38"/>
    <n v="23.919999999999998"/>
    <x v="25"/>
    <n v="17.999999999999996"/>
  </r>
  <r>
    <n v="2265610"/>
    <s v="Canon U.S.A., Inc."/>
    <s v="Canon"/>
    <s v="imageCLASS LBP251dw"/>
    <s v="imageCLASS LBP251dw"/>
    <m/>
    <s v="Printers"/>
    <s v="Standard"/>
    <n v="216"/>
    <n v="356"/>
    <m/>
    <s v="Electro-photographic (EP)"/>
    <x v="0"/>
    <x v="7"/>
    <s v="Yes"/>
    <n v="1.1000000000000001"/>
    <n v="57.2"/>
    <n v="20.003316666666667"/>
    <s v="Wired &gt; 20 MHz and &lt; 500 MHz - 100/10 Mb/s Ethernet,Wired &gt; 20 MHz and &lt; 500 MHz - USB 2.x, Power-supply Size &gt; 10W"/>
    <x v="14"/>
    <d v="2015-07-08T00:00:00"/>
    <s v="United States, Canada"/>
    <s v="ES_40085_imageCLASS LBP251dw_05022016074514_5114297"/>
    <x v="1"/>
    <n v="1.4999999999999998"/>
    <n v="25.999999999999996"/>
    <x v="26"/>
    <n v="19.399999999999999"/>
  </r>
  <r>
    <n v="2265611"/>
    <s v="Canon U.S.A., Inc."/>
    <s v="Canon"/>
    <s v="imageCLASS LBP253dw"/>
    <s v="imageCLASS LBP253dw"/>
    <m/>
    <s v="Printers"/>
    <s v="Standard"/>
    <n v="216"/>
    <n v="356"/>
    <m/>
    <s v="Electro-photographic (EP)"/>
    <x v="0"/>
    <x v="12"/>
    <s v="Yes"/>
    <n v="1.3"/>
    <n v="67.599999999999994"/>
    <n v="22.3444"/>
    <s v="Wired &gt; 20 MHz and &lt; 500 MHz - 100/10 Mb/s Ethernet,Wired &gt; 20 MHz and &lt; 500 MHz - USB 2.x, Touch Panel Display - Monochrome,Power-supply Size &gt; 10W"/>
    <x v="14"/>
    <d v="2015-07-09T00:00:00"/>
    <s v="United States, Canada"/>
    <s v="ES_40085_imageCLASS LBP253dw_05022016082112_7272738"/>
    <x v="1"/>
    <n v="2.0499999999999998"/>
    <n v="35.533333333333331"/>
    <x v="27"/>
    <n v="22.9"/>
  </r>
  <r>
    <n v="2292386"/>
    <s v="Canon U.S.A., Inc."/>
    <s v="Canon"/>
    <s v="imageCLASS LBP312dn"/>
    <s v="imageCLASS LBP312dn"/>
    <m/>
    <s v="Printers"/>
    <s v="Standard"/>
    <n v="216"/>
    <n v="356"/>
    <m/>
    <s v="Electro-photographic (EP)"/>
    <x v="0"/>
    <x v="13"/>
    <s v="Yes"/>
    <n v="1.7"/>
    <n v="88.4"/>
    <n v="28.99"/>
    <s v="Wired &gt; 20 MHz and &lt; 500 MHz - 100/10 Mb/s Ethernet,Wired &gt; 20 MHz and &lt; 500 MHz - USB 2.x, Power-supply Size &gt; 10W"/>
    <x v="11"/>
    <d v="2016-10-17T00:00:00"/>
    <s v="United States, Canada"/>
    <s v="ES_40085_imageCLASS LBP312dn_03102017071641_0201835"/>
    <x v="1"/>
    <n v="3.4000000000000004"/>
    <n v="58.933333333333337"/>
    <x v="28"/>
    <n v="29.899999999999995"/>
  </r>
  <r>
    <n v="2279989"/>
    <s v="Canon U.S.A., Inc."/>
    <s v="Canon"/>
    <s v="imageCLASS LBP351dn"/>
    <s v="imageCLASS LBP351dn"/>
    <m/>
    <s v="Multifunction Devices (MFD)"/>
    <s v="Standard"/>
    <n v="216"/>
    <n v="356"/>
    <m/>
    <s v="Electro-photographic (EP)"/>
    <x v="0"/>
    <x v="14"/>
    <s v="Yes"/>
    <n v="2.6"/>
    <n v="135.19999999999999"/>
    <n v="40.872"/>
    <s v="Wired &gt; 20 MHz and &lt; 500 MHz - 100/10 Mb/s Ethernet,Wired &gt; 20 MHz and &lt; 500 MHz - USB 2.x, Power-supply Size &gt; 10W"/>
    <x v="12"/>
    <d v="2015-12-06T00:00:00"/>
    <s v="United States, Canada"/>
    <s v="ES_40085_imageCLASS LBP351dn_09242016053524_5324486"/>
    <x v="0"/>
    <n v="6.35"/>
    <n v="110.06666666666666"/>
    <x v="29"/>
    <n v="43.900000000000006"/>
  </r>
  <r>
    <n v="2279990"/>
    <s v="Canon U.S.A., Inc."/>
    <s v="Canon"/>
    <s v="imageCLASS LBP352dn"/>
    <s v="imageCLASS LBP352dn"/>
    <m/>
    <s v="Multifunction Devices (MFD)"/>
    <s v="Standard"/>
    <n v="216"/>
    <n v="356"/>
    <m/>
    <s v="Electro-photographic (EP)"/>
    <x v="0"/>
    <x v="15"/>
    <s v="Yes"/>
    <n v="3.1"/>
    <n v="161.19999999999999"/>
    <n v="45.549399999999999"/>
    <s v="Wired &gt; 20 MHz and &lt; 500 MHz - 100/10 Mb/s Ethernet,Wired &gt; 20 MHz and &lt; 500 MHz - USB 2.x, Power-supply Size &gt; 10W"/>
    <x v="12"/>
    <d v="2015-12-06T00:00:00"/>
    <s v="United States, Canada"/>
    <s v="ES_40085_imageCLASS LBP352dn_09242016055204_6325019"/>
    <x v="0"/>
    <n v="8.1"/>
    <n v="140.4"/>
    <x v="30"/>
    <n v="53"/>
  </r>
  <r>
    <n v="2289309"/>
    <s v="Canon U.S.A., Inc."/>
    <s v="Canon"/>
    <s v="imageCLASS MF232w"/>
    <s v="imageCLASS MF232w"/>
    <m/>
    <s v="Multifunction Devices (MFD)"/>
    <s v="Standard"/>
    <n v="216"/>
    <n v="356"/>
    <m/>
    <s v="Electro-photographic (EP)"/>
    <x v="0"/>
    <x v="1"/>
    <s v="No"/>
    <n v="0.7"/>
    <n v="36.4"/>
    <n v="17.108866666666664"/>
    <s v="Wired &gt; 20 MHz and &lt; 500 MHz - USB 2.x, Touch Panel Display - Monochrome,Power-supply Size &gt; 10W,Scanners with non-CCFL Lamps - Light-Emitting Diodes (LED)"/>
    <x v="16"/>
    <d v="2016-07-07T00:00:00"/>
    <s v="United States, Canada"/>
    <s v="ES_40085_imageCLASS MF232w_01252017101447_9287507"/>
    <x v="0"/>
    <n v="1.7300000000000002"/>
    <n v="29.986666666666668"/>
    <x v="31"/>
    <n v="18.399999999999999"/>
  </r>
  <r>
    <n v="2289310"/>
    <s v="Canon U.S.A., Inc."/>
    <s v="Canon"/>
    <s v="imageCLASS MF236n"/>
    <s v="imageCLASS MF236n"/>
    <m/>
    <s v="Multifunction Devices (MFD)"/>
    <s v="Standard"/>
    <n v="216"/>
    <n v="356"/>
    <m/>
    <s v="Electro-photographic (EP)"/>
    <x v="0"/>
    <x v="1"/>
    <s v="No"/>
    <n v="0.7"/>
    <n v="36.4"/>
    <n v="17.108866666666664"/>
    <s v="Wired &gt; 20 MHz and &lt; 500 MHz - USB 2.x, Touch Panel Display - Monochrome,Power-supply Size &gt; 10W,Scanners with non-CCFL Lamps - Light-Emitting Diodes (LED)"/>
    <x v="16"/>
    <d v="2016-07-07T00:00:00"/>
    <s v="United States, Canada"/>
    <s v="ES_40085_imageCLASS MF236n_01252017092026_6026124"/>
    <x v="0"/>
    <n v="1.7300000000000002"/>
    <n v="29.986666666666668"/>
    <x v="31"/>
    <n v="18.399999999999999"/>
  </r>
  <r>
    <n v="2289495"/>
    <s v="Canon U.S.A., Inc."/>
    <s v="Canon"/>
    <s v="imageCLASS MF244dw"/>
    <s v="imageCLASS MF244dw"/>
    <m/>
    <s v="Multifunction Devices (MFD)"/>
    <s v="Standard"/>
    <n v="216"/>
    <n v="356"/>
    <m/>
    <s v="Electro-photographic (EP)"/>
    <x v="0"/>
    <x v="9"/>
    <s v="Yes"/>
    <n v="0.9"/>
    <n v="46.8"/>
    <n v="20.775733333333335"/>
    <s v="Wired &gt; 20 MHz and &lt; 500 MHz - USB 2.x, Touch Panel Display - Monochrome,Power-supply Size &gt; 10W,Scanners with non-CCFL Lamps - Light-Emitting Diodes (LED)"/>
    <x v="16"/>
    <d v="2016-07-07T00:00:00"/>
    <s v="United States, Canada"/>
    <s v="ES_40085_imageCLASS MF244dw_01272017035742_9462053"/>
    <x v="0"/>
    <n v="2.0100000000000002"/>
    <n v="34.840000000000003"/>
    <x v="24"/>
    <n v="20.8"/>
  </r>
  <r>
    <n v="2289496"/>
    <s v="Canon U.S.A., Inc."/>
    <s v="Canon"/>
    <s v="imageCLASS MF247dw"/>
    <s v="imageCLASS MF247dw"/>
    <m/>
    <s v="Multifunction Devices (MFD)"/>
    <s v="Standard"/>
    <n v="216"/>
    <n v="356"/>
    <m/>
    <s v="Electro-photographic (EP)"/>
    <x v="0"/>
    <x v="9"/>
    <s v="Yes"/>
    <n v="0.9"/>
    <n v="46.8"/>
    <n v="20.775733333333335"/>
    <s v="Wired &gt; 20 MHz and &lt; 500 MHz - USB 2.x, Touch Panel Display - Monochrome,Power-supply Size &gt; 10W,Scanners with non-CCFL Lamps - Light-Emitting Diodes (LED)"/>
    <x v="16"/>
    <d v="2016-07-07T00:00:00"/>
    <s v="United States, Canada"/>
    <s v="ES_40085_imageCLASS MF247dw_01272017035650_9410981"/>
    <x v="0"/>
    <n v="2.0100000000000002"/>
    <n v="34.840000000000003"/>
    <x v="24"/>
    <n v="20.8"/>
  </r>
  <r>
    <n v="2289497"/>
    <s v="Canon U.S.A., Inc."/>
    <s v="Canon"/>
    <s v="imageCLASS MF249dw"/>
    <s v="imageCLASS MF249dw"/>
    <m/>
    <s v="Multifunction Devices (MFD)"/>
    <s v="Standard"/>
    <n v="216"/>
    <n v="356"/>
    <m/>
    <s v="Electro-photographic (EP)"/>
    <x v="0"/>
    <x v="9"/>
    <s v="Yes"/>
    <n v="0.9"/>
    <n v="46.8"/>
    <n v="20.775733333333335"/>
    <s v="Wired &gt; 20 MHz and &lt; 500 MHz - USB 2.x, Touch Panel Display - Monochrome,Power-supply Size &gt; 10W,Scanners with non-CCFL Lamps - Light-Emitting Diodes (LED)"/>
    <x v="16"/>
    <d v="2016-07-07T00:00:00"/>
    <s v="United States, Canada"/>
    <s v="ES_40085_imageCLASS MF249dw_01272017035613_9373341"/>
    <x v="0"/>
    <n v="2.0100000000000002"/>
    <n v="34.840000000000003"/>
    <x v="24"/>
    <n v="20.8"/>
  </r>
  <r>
    <n v="2266338"/>
    <s v="Canon U.S.A., Inc."/>
    <s v="Canon"/>
    <s v="imageCLASS MF414dw"/>
    <s v="imageCLASS MF414dw"/>
    <m/>
    <s v="Multifunction Devices (MFD)"/>
    <s v="Standard"/>
    <n v="216"/>
    <n v="356"/>
    <m/>
    <s v="Electro-photographic (EP)"/>
    <x v="0"/>
    <x v="12"/>
    <s v="Yes"/>
    <n v="1.3"/>
    <n v="67.599999999999994"/>
    <n v="26.010399999999997"/>
    <s v="Wired &gt; 20 MHz and &lt; 500 MHz - 100/10 Mb/s Ethernet,Wired &gt; 20 MHz and &lt; 500 MHz - USB 2.x, Power-supply Size &gt; 10W,Scanners with non-CCFL Lamps - Light-Emitting Diodes (LED),Touch Panel Display - Color"/>
    <x v="14"/>
    <d v="2015-12-02T00:00:00"/>
    <s v="United States, Canada"/>
    <s v="ES_40085_imageCLASS MF414dw_05102016070826_4106220"/>
    <x v="0"/>
    <n v="2.7"/>
    <n v="46.800000000000004"/>
    <x v="32"/>
    <n v="25"/>
  </r>
  <r>
    <n v="2266339"/>
    <s v="Canon U.S.A., Inc."/>
    <s v="Canon"/>
    <s v="imageCLASS MF416dw"/>
    <s v="imageCLASS MF416dw"/>
    <m/>
    <s v="Multifunction Devices (MFD)"/>
    <s v="Standard"/>
    <n v="216"/>
    <n v="356"/>
    <m/>
    <s v="Electro-photographic (EP)"/>
    <x v="0"/>
    <x v="12"/>
    <s v="Yes"/>
    <n v="1.3"/>
    <n v="67.599999999999994"/>
    <n v="26.010399999999997"/>
    <s v="Wired &gt; 20 MHz and &lt; 500 MHz - 100/10 Mb/s Ethernet,Wired &gt; 20 MHz and &lt; 500 MHz - USB 2.x, Power-supply Size &gt; 10W,Scanners with non-CCFL Lamps - Light-Emitting Diodes (LED),Touch Panel Display - Color"/>
    <x v="14"/>
    <d v="2015-12-02T00:00:00"/>
    <s v="United States, Canada"/>
    <s v="ES_40085_imageCLASS MF416dw_05102016070712_4032756"/>
    <x v="0"/>
    <n v="2.7"/>
    <n v="46.800000000000004"/>
    <x v="32"/>
    <n v="25"/>
  </r>
  <r>
    <n v="2266337"/>
    <s v="Canon U.S.A., Inc."/>
    <s v="Canon"/>
    <s v="imageCLASS MF419dw"/>
    <s v="imageCLASS MF419dw"/>
    <m/>
    <s v="Multifunction Devices (MFD)"/>
    <s v="Standard"/>
    <n v="216"/>
    <n v="356"/>
    <m/>
    <s v="Electro-photographic (EP)"/>
    <x v="0"/>
    <x v="12"/>
    <s v="Yes"/>
    <n v="1.3"/>
    <n v="67.599999999999994"/>
    <n v="25.607399999999998"/>
    <s v="Wired &gt; 20 MHz and &lt; 500 MHz - 100/10 Mb/s Ethernet,Wired &gt; 20 MHz and &lt; 500 MHz - USB 2.x, Power-supply Size &gt; 10W,Scanners with non-CCFL Lamps - Light-Emitting Diodes (LED),Touch Panel Display - Color"/>
    <x v="17"/>
    <d v="2015-12-01T00:00:00"/>
    <s v="United States, Canada"/>
    <s v="ES_40085_imageCLASS MF419dw_05102016054330_9010645"/>
    <x v="0"/>
    <n v="2.7"/>
    <n v="46.800000000000004"/>
    <x v="23"/>
    <n v="25"/>
  </r>
  <r>
    <n v="2265609"/>
    <s v="Canon U.S.A., Inc."/>
    <s v="Canon"/>
    <s v="imageCLASS MF515dw"/>
    <s v="imageCLASS MF515dw"/>
    <m/>
    <s v="Multifunction Devices (MFD)"/>
    <s v="Standard"/>
    <n v="216"/>
    <n v="356"/>
    <m/>
    <s v="Electro-photographic (EP)"/>
    <x v="0"/>
    <x v="3"/>
    <s v="Yes"/>
    <n v="1.7"/>
    <n v="88.4"/>
    <n v="27.830400000000001"/>
    <s v="Wired &gt; 20 MHz and &lt; 500 MHz - 100/10 Mb/s Ethernet,Wired &gt; 20 MHz and &lt; 500 MHz - USB 2.x, Power-supply Size &gt; 10W,Scanners with non-CCFL Lamps - Light-Emitting Diodes (LED),Touch Panel Display - Color"/>
    <x v="14"/>
    <d v="2015-11-19T00:00:00"/>
    <s v="United States, Canada"/>
    <s v="ES_40085_imageCLASS MF515dw_05022016064418_1458133"/>
    <x v="0"/>
    <n v="3.47"/>
    <n v="60.146666666666668"/>
    <x v="33"/>
    <n v="29.500000000000004"/>
  </r>
  <r>
    <n v="2284019"/>
    <s v="Canon U.S.A., Inc."/>
    <s v="Canon"/>
    <s v="imagePRESS C65"/>
    <s v="imagePRESS C65"/>
    <m/>
    <s v="Multifunction Devices (MFD)"/>
    <s v="Standard"/>
    <n v="330"/>
    <n v="483"/>
    <m/>
    <s v="Electro-photographic (EP)"/>
    <x v="1"/>
    <x v="15"/>
    <s v="Yes"/>
    <n v="10.5"/>
    <n v="546"/>
    <n v="140.6002"/>
    <s v="Wired &gt; 20 MHz and &lt; 500 MHz - 100/10 Mb/s Ethernet,Wired &gt; 20 MHz and &lt; 500 MHz - USB 2.x, Internal Disk Drive - Hard-Disk,Power-supply Size &gt; 10W,Scanners with non-CCFL Lamps - Light-Emitting Diodes (LED),Touch Panel Display - Color"/>
    <x v="18"/>
    <d v="2016-06-21T00:00:00"/>
    <s v="United States, Canada"/>
    <s v="ES_40085_imagePRESS C65_11152016051021_6621682"/>
    <x v="0"/>
    <n v="11.25"/>
    <n v="195"/>
    <x v="34"/>
    <n v="53.599999999999994"/>
  </r>
  <r>
    <n v="2305919"/>
    <s v="Canon U.S.A., Inc."/>
    <s v="Canon"/>
    <s v="imagePRESS C650"/>
    <s v="imagePRESS C650"/>
    <m/>
    <s v="Multifunction Devices (MFD)"/>
    <s v="Standard"/>
    <n v="330"/>
    <n v="483"/>
    <m/>
    <s v="Electro-photographic (EP)"/>
    <x v="1"/>
    <x v="15"/>
    <s v="Yes"/>
    <n v="8.8000000000000007"/>
    <n v="457.6"/>
    <n v="118.46119999999999"/>
    <s v="Wired &gt; 20 MHz and &lt; 500 MHz - 100/10 Mb/s Ethernet,Wired &gt; 20 MHz and &lt; 500 MHz - USB 2.x, Internal Disk Drive - Hard-Disk,Power-supply Size &gt; 10W,Scanners with non-CCFL Lamps - Light-Emitting Diodes (LED),Touch Panel Display - Color"/>
    <x v="19"/>
    <d v="2017-10-18T00:00:00"/>
    <s v="United States, Canada"/>
    <s v="ES_40085_imagePRESS C650_11022017082703_1223575"/>
    <x v="0"/>
    <n v="11.25"/>
    <n v="195"/>
    <x v="35"/>
    <n v="53.599999999999994"/>
  </r>
  <r>
    <n v="2306077"/>
    <s v="Canon U.S.A., Inc."/>
    <s v="Canon"/>
    <s v="imagePRESS C650"/>
    <s v="imagePRESS C650"/>
    <m/>
    <s v="Printers"/>
    <s v="Standard"/>
    <n v="330"/>
    <n v="483"/>
    <m/>
    <s v="Electro-photographic (EP)"/>
    <x v="1"/>
    <x v="15"/>
    <s v="Yes"/>
    <n v="8.8000000000000007"/>
    <n v="457.6"/>
    <n v="118.46119999999999"/>
    <s v="Wired &gt; 20 MHz and &lt; 500 MHz - 100/10 Mb/s Ethernet,Wired &gt; 20 MHz and &lt; 500 MHz - USB 2.x, Internal Disk Drive - Hard-Disk,Power-supply Size &gt; 10W,Touch Panel Display - Color"/>
    <x v="19"/>
    <d v="2017-10-18T00:00:00"/>
    <s v="United States, Canada"/>
    <s v="ES_40085_imagePRESS C650_11082017000513_9513562"/>
    <x v="1"/>
    <n v="11.15"/>
    <n v="193.26666666666668"/>
    <x v="35"/>
    <n v="63.899999999999977"/>
  </r>
  <r>
    <n v="2284026"/>
    <s v="Canon U.S.A., Inc."/>
    <s v="Canon"/>
    <s v="imagePRESS C750"/>
    <s v="imagePRESS C750"/>
    <m/>
    <s v="Multifunction Devices (MFD)"/>
    <s v="Standard"/>
    <n v="330"/>
    <n v="483"/>
    <m/>
    <s v="Electro-photographic (EP)"/>
    <x v="1"/>
    <x v="16"/>
    <s v="Yes"/>
    <n v="9.6999999999999993"/>
    <n v="504.4"/>
    <n v="131.09720000000002"/>
    <s v="Wired &gt; 20 MHz and &lt; 500 MHz - 100/10 Mb/s Ethernet,Wired &gt; 20 MHz and &lt; 500 MHz - USB 2.x, Internal Disk Drive - Hard-Disk,Power-supply Size &gt; 10W,Scanners with non-CCFL Lamps - Light-Emitting Diodes (LED),Touch Panel Display - Color"/>
    <x v="18"/>
    <d v="2016-07-03T00:00:00"/>
    <s v="United States, Canada"/>
    <s v="ES_40085_imagePRESS C750_11152016072739_4859258"/>
    <x v="0"/>
    <n v="15.750000000000004"/>
    <n v="273.00000000000006"/>
    <x v="36"/>
    <n v="75.599999999999994"/>
  </r>
  <r>
    <n v="2284027"/>
    <s v="Canon U.S.A., Inc."/>
    <s v="Canon"/>
    <s v="imagePRESS C850"/>
    <s v="imagePRESS C850"/>
    <m/>
    <s v="Multifunction Devices (MFD)"/>
    <s v="Standard"/>
    <n v="330"/>
    <n v="483"/>
    <m/>
    <s v="Electro-photographic (EP)"/>
    <x v="1"/>
    <x v="17"/>
    <s v="Yes"/>
    <n v="10.4"/>
    <n v="540.79999999999995"/>
    <n v="140.05419999999995"/>
    <s v="Wired &gt; 20 MHz and &lt; 500 MHz - 100/10 Mb/s Ethernet,Wired &gt; 20 MHz and &lt; 500 MHz - USB 2.x, Internal Disk Drive - Hard-Disk,Power-supply Size &gt; 10W,Scanners with non-CCFL Lamps - Light-Emitting Diodes (LED),Touch Panel Display - Color"/>
    <x v="18"/>
    <d v="2016-07-03T00:00:00"/>
    <s v="United States, Canada"/>
    <s v="ES_40085_imagePRESS C850_11152016080314_6994476"/>
    <x v="0"/>
    <n v="23.000000000000004"/>
    <n v="398.66666666666674"/>
    <x v="37"/>
    <n v="127.59999999999991"/>
  </r>
  <r>
    <n v="2241587"/>
    <s v="Canon U.S.A., Inc."/>
    <s v="Canon"/>
    <s v="imageRUNNER 1435i"/>
    <s v="imageRUNNER 1435i"/>
    <m/>
    <s v="Multifunction Devices (MFD)"/>
    <s v="Standard"/>
    <n v="216"/>
    <n v="356"/>
    <m/>
    <s v="Electro-photographic (EP)"/>
    <x v="0"/>
    <x v="18"/>
    <s v="Yes"/>
    <n v="1.6"/>
    <n v="83.2"/>
    <n v="28.787200000000006"/>
    <s v="Wired &gt; 20 MHz and &lt; 500 MHz - 100/10 Mb/s Ethernet,Wired &gt; 20 MHz and &lt; 500 MHz - USB 2.x, Touch Panel Display - Monochrome,Power-supply Size &gt; 10W,Scanners with non-CCFL Lamps - Light-Emitting Diodes (LED)"/>
    <x v="20"/>
    <d v="2015-03-03T00:00:00"/>
    <s v="United States, Canada"/>
    <s v="ES_40085_imageRUNNER 1435i_06162015060503_4703703"/>
    <x v="0"/>
    <n v="2.9200000000000004"/>
    <n v="50.613333333333344"/>
    <x v="38"/>
    <n v="26.2"/>
  </r>
  <r>
    <n v="2241588"/>
    <s v="Canon U.S.A., Inc."/>
    <s v="Canon"/>
    <s v="imageRUNNER 1435iF"/>
    <s v="imageRUNNER 1435iF"/>
    <m/>
    <s v="Multifunction Devices (MFD)"/>
    <s v="Standard"/>
    <n v="216"/>
    <n v="356"/>
    <m/>
    <s v="Electro-photographic (EP)"/>
    <x v="0"/>
    <x v="18"/>
    <s v="Yes"/>
    <n v="1.6"/>
    <n v="83.2"/>
    <n v="28.787200000000006"/>
    <s v="Wired &gt; 20 MHz and &lt; 500 MHz - 100/10 Mb/s Ethernet,Wired &gt; 20 MHz and &lt; 500 MHz - USB 2.x, Touch Panel Display - Monochrome,Power-supply Size &gt; 10W,Scanners with non-CCFL Lamps - Light-Emitting Diodes (LED)"/>
    <x v="20"/>
    <d v="2015-03-03T00:00:00"/>
    <s v="United States, Canada"/>
    <s v="ES_40085_imageRUNNER 1435iF_06162015063549_6549295"/>
    <x v="0"/>
    <n v="2.9200000000000004"/>
    <n v="50.613333333333344"/>
    <x v="38"/>
    <n v="26.2"/>
  </r>
  <r>
    <n v="2242892"/>
    <s v="Canon U.S.A., Inc."/>
    <s v="Canon"/>
    <s v="imageRUNNER 1435P"/>
    <s v="imageRUNNER 1435P"/>
    <m/>
    <s v="Printers"/>
    <s v="Standard"/>
    <n v="216"/>
    <n v="356"/>
    <m/>
    <s v="Electro-photographic (EP)"/>
    <x v="0"/>
    <x v="18"/>
    <s v="Yes"/>
    <n v="1.6"/>
    <n v="83.2"/>
    <n v="28.787200000000006"/>
    <s v="Wired &gt; 20 MHz and &lt; 500 MHz - 100/10 Mb/s Ethernet,Wired &gt; 20 MHz and &lt; 500 MHz - USB 2.x, Touch Panel Display - Monochrome,Power-supply Size &gt; 10W,Scanners with non-CCFL Lamps - Light-Emitting Diodes (LED)"/>
    <x v="21"/>
    <d v="2015-03-03T00:00:00"/>
    <s v="United States"/>
    <s v="ES_40085_imageRUNNER 1435P_07072015093849_1929687"/>
    <x v="1"/>
    <n v="2.2700000000000005"/>
    <n v="39.346666666666671"/>
    <x v="38"/>
    <n v="24.299999999999997"/>
  </r>
  <r>
    <n v="2290006"/>
    <s v="Canon U.S.A., Inc."/>
    <s v="Canon"/>
    <s v="imageRUNNER ADVANCE 4525i"/>
    <s v="imageRUNNER ADVANCE 4525i"/>
    <m/>
    <s v="Multifunction Devices (MFD)"/>
    <s v="Standard"/>
    <n v="279"/>
    <n v="432"/>
    <m/>
    <s v="Electro-photographic (EP)"/>
    <x v="0"/>
    <x v="19"/>
    <s v="Yes"/>
    <n v="1"/>
    <n v="52"/>
    <n v="17.06185"/>
    <s v="Wired &gt; 20 MHz and &lt; 500 MHz - 100/10 Mb/s Ethernet,Wired &gt; 20 MHz and &lt; 500 MHz - USB 2.x, Internal Disk Drive - Other,Power-supply Size &gt; 10W,Scanners with non-CCFL Lamps - Light-Emitting Diodes (LED),Touch Panel Display - Color"/>
    <x v="16"/>
    <d v="2016-09-08T00:00:00"/>
    <s v="United States, Canada"/>
    <s v="ES_40085_imageRUNNER ADVANCE 4525i_02032017072406_6646371"/>
    <x v="0"/>
    <n v="2.1"/>
    <n v="36.4"/>
    <x v="39"/>
    <n v="19"/>
  </r>
  <r>
    <n v="2290008"/>
    <s v="Canon U.S.A., Inc."/>
    <s v="Canon"/>
    <s v="imageRUNNER ADVANCE 4535i"/>
    <s v="imageRUNNER ADVANCE 4535i"/>
    <m/>
    <s v="Multifunction Devices (MFD)"/>
    <s v="Standard"/>
    <n v="279"/>
    <n v="432"/>
    <m/>
    <s v="Electro-photographic (EP)"/>
    <x v="0"/>
    <x v="12"/>
    <s v="Yes"/>
    <n v="1.8"/>
    <n v="93.6"/>
    <n v="27.133600000000001"/>
    <s v="Wired &gt; 20 MHz and &lt; 500 MHz - 100/10 Mb/s Ethernet,Wired &gt; 20 MHz and &lt; 500 MHz - USB 2.x, Internal Disk Drive - Other,Power-supply Size &gt; 10W,Scanners with non-CCFL Lamps - Light-Emitting Diodes (LED),Touch Panel Display - Color"/>
    <x v="16"/>
    <d v="2016-09-08T00:00:00"/>
    <s v="United States, Canada"/>
    <s v="ES_40085_imageRUNNER ADVANCE 4535i_02032017074347_7827705"/>
    <x v="0"/>
    <n v="3"/>
    <n v="52"/>
    <x v="40"/>
    <n v="25"/>
  </r>
  <r>
    <n v="2290009"/>
    <s v="Canon U.S.A., Inc."/>
    <s v="Canon"/>
    <s v="imageRUNNER ADVANCE 4545i"/>
    <s v="imageRUNNER ADVANCE 4545i"/>
    <m/>
    <s v="Multifunction Devices (MFD)"/>
    <s v="Standard"/>
    <n v="279"/>
    <n v="432"/>
    <m/>
    <s v="Electro-photographic (EP)"/>
    <x v="0"/>
    <x v="13"/>
    <s v="Yes"/>
    <n v="2.2000000000000002"/>
    <n v="114.4"/>
    <n v="32.515599999999999"/>
    <s v="Wired &gt; 20 MHz and &lt; 500 MHz - 100/10 Mb/s Ethernet,Wired &gt; 20 MHz and &lt; 500 MHz - USB 2.x, Internal Disk Drive - Other,Power-supply Size &gt; 10W,Scanners with non-CCFL Lamps - Light-Emitting Diodes (LED),Touch Panel Display - Color"/>
    <x v="16"/>
    <d v="2016-09-08T00:00:00"/>
    <s v="United States, Canada"/>
    <s v="ES_40085_imageRUNNER ADVANCE 4545i_02032017080103_8863537"/>
    <x v="0"/>
    <n v="4.1000000000000005"/>
    <n v="71.066666666666677"/>
    <x v="41"/>
    <n v="32.200000000000003"/>
  </r>
  <r>
    <n v="2290010"/>
    <s v="Canon U.S.A., Inc."/>
    <s v="Canon"/>
    <s v="imageRUNNER ADVANCE 4551i"/>
    <s v="imageRUNNER ADVANCE 4551i"/>
    <m/>
    <s v="Multifunction Devices (MFD)"/>
    <s v="Standard"/>
    <n v="279"/>
    <n v="432"/>
    <m/>
    <s v="Electro-photographic (EP)"/>
    <x v="0"/>
    <x v="20"/>
    <s v="Yes"/>
    <n v="2.5"/>
    <n v="130"/>
    <n v="37.013599999999997"/>
    <s v="Wired &gt; 20 MHz and &lt; 500 MHz - 100/10 Mb/s Ethernet,Wired &gt; 20 MHz and &lt; 500 MHz - USB 2.x, Internal Disk Drive - Other,Power-supply Size &gt; 10W,Scanners with non-CCFL Lamps - Light-Emitting Diodes (LED),Touch Panel Display - Color"/>
    <x v="16"/>
    <d v="2016-09-08T00:00:00"/>
    <s v="United States, Canada"/>
    <s v="ES_40085_imageRUNNER ADVANCE 4551i_02032017081858_9938521"/>
    <x v="0"/>
    <n v="4.8999999999999995"/>
    <n v="84.933333333333323"/>
    <x v="42"/>
    <n v="37.599999999999994"/>
  </r>
  <r>
    <n v="2257918"/>
    <s v="Canon U.S.A., Inc."/>
    <s v="Canon"/>
    <s v="imageRUNNER ADVANCE 6555i"/>
    <s v="imageRUNNER ADVANCE 6555i"/>
    <m/>
    <s v="Multifunction Devices (MFD)"/>
    <s v="Standard"/>
    <n v="279"/>
    <n v="432"/>
    <m/>
    <s v="Electro-photographic (EP)"/>
    <x v="0"/>
    <x v="21"/>
    <s v="Yes"/>
    <n v="5.2"/>
    <n v="270.39999999999998"/>
    <n v="72.480199999999982"/>
    <s v="Wired &gt; 20 MHz and &lt; 500 MHz - 100/10 Mb/s Ethernet,Wired &gt; 20 MHz and &lt; 500 MHz - USB 2.x, Internal Disk Drive - Hard-Disk,Power-supply Size &gt; 10W,Scanners with non-CCFL Lamps - Light-Emitting Diodes (LED),Touch Panel Display - Color"/>
    <x v="22"/>
    <d v="2015-07-08T00:00:00"/>
    <s v="United States, Canada"/>
    <s v="ES_40085_imageRUNNER ADVANCE 6555i_02052016095340_6020043"/>
    <x v="0"/>
    <n v="5.8999999999999995"/>
    <n v="102.26666666666665"/>
    <x v="43"/>
    <n v="41.2"/>
  </r>
  <r>
    <n v="2257920"/>
    <s v="Canon U.S.A., Inc."/>
    <s v="Canon"/>
    <s v="imageRUNNER ADVANCE 6565i"/>
    <s v="imageRUNNER ADVANCE 6565i"/>
    <m/>
    <s v="Multifunction Devices (MFD)"/>
    <s v="Standard"/>
    <n v="279"/>
    <n v="432"/>
    <m/>
    <s v="Electro-photographic (EP)"/>
    <x v="0"/>
    <x v="15"/>
    <s v="Yes"/>
    <n v="5.8"/>
    <n v="301.60000000000002"/>
    <n v="79.864199999999968"/>
    <s v="Wired &gt; 20 MHz and &lt; 500 MHz - 100/10 Mb/s Ethernet,Wired &gt; 20 MHz and &lt; 500 MHz - USB 2.x, Internal Disk Drive - Hard-Disk,Power-supply Size &gt; 10W,Scanners with non-CCFL Lamps - Light-Emitting Diodes (LED),Touch Panel Display - Color"/>
    <x v="22"/>
    <d v="2015-07-08T00:00:00"/>
    <s v="United States, Canada"/>
    <s v="ES_40085_imageRUNNER ADVANCE 6565i_02052016103123_8283649"/>
    <x v="0"/>
    <n v="8.4"/>
    <n v="145.6"/>
    <x v="44"/>
    <n v="53"/>
  </r>
  <r>
    <n v="2258006"/>
    <s v="Canon U.S.A., Inc."/>
    <s v="Canon"/>
    <s v="imageRUNNER ADVANCE 6575i"/>
    <s v="imageRUNNER ADVANCE 6575i"/>
    <m/>
    <s v="Multifunction Devices (MFD)"/>
    <s v="Standard"/>
    <n v="279"/>
    <n v="432"/>
    <m/>
    <s v="Electro-photographic (EP)"/>
    <x v="0"/>
    <x v="16"/>
    <s v="Yes"/>
    <n v="6.3"/>
    <n v="327.60000000000002"/>
    <n v="87.209199999999996"/>
    <s v="Wired &gt; 20 MHz and &lt; 500 MHz - 100/10 Mb/s Ethernet,Wired &gt; 20 MHz and &lt; 500 MHz - USB 2.x, Internal Disk Drive - Hard-Disk,Power-supply Size &gt; 10W,Scanners with non-CCFL Lamps - Light-Emitting Diodes (LED),Touch Panel Display - Color"/>
    <x v="22"/>
    <d v="2015-07-08T00:00:00"/>
    <s v="United States, Canada"/>
    <s v="ES_40085_imageRUNNER ADVANCE 6575i_02072016235837_9517718"/>
    <x v="0"/>
    <n v="10.9"/>
    <n v="188.93333333333337"/>
    <x v="45"/>
    <n v="69"/>
  </r>
  <r>
    <n v="2257919"/>
    <s v="Canon U.S.A., Inc."/>
    <s v="Canon"/>
    <s v="imageRUNNER ADVANCE 8505i"/>
    <s v="imageRUNNER ADVANCE 8505i"/>
    <m/>
    <s v="Multifunction Devices (MFD)"/>
    <s v="Standard"/>
    <n v="279"/>
    <n v="432"/>
    <m/>
    <s v="Electro-photographic (EP)"/>
    <x v="0"/>
    <x v="22"/>
    <s v="Yes"/>
    <n v="10.5"/>
    <n v="546"/>
    <n v="140.4572"/>
    <s v="Wired &gt; 20 MHz and &lt; 500 MHz - 100/10 Mb/s Ethernet,Wired &gt; 20 MHz and &lt; 500 MHz - USB 2.x, Internal Disk Drive - Hard-Disk,Power-supply Size &gt; 10W,Scanners with non-CCFL Lamps - Light-Emitting Diodes (LED),Touch Panel Display - Color"/>
    <x v="22"/>
    <d v="2015-07-08T00:00:00"/>
    <s v="United States, Canada"/>
    <s v="ES_40085_imageRUNNER ADVANCE 8505i_02052016101738_7458678"/>
    <x v="0"/>
    <n v="27.150000000000002"/>
    <n v="470.60000000000008"/>
    <x v="46"/>
    <n v="169.8"/>
  </r>
  <r>
    <n v="2258007"/>
    <s v="Canon U.S.A., Inc."/>
    <s v="Canon"/>
    <s v="imageRUNNER ADVANCE 8585i"/>
    <s v="imageRUNNER ADVANCE 8585i"/>
    <m/>
    <s v="Multifunction Devices (MFD)"/>
    <s v="Standard"/>
    <n v="279"/>
    <n v="432"/>
    <m/>
    <s v="Electro-photographic (EP)"/>
    <x v="0"/>
    <x v="17"/>
    <s v="Yes"/>
    <n v="9"/>
    <n v="468"/>
    <n v="121.68519999999998"/>
    <s v="Wired &gt; 20 MHz and &lt; 500 MHz - 100/10 Mb/s Ethernet,Wired &gt; 20 MHz and &lt; 500 MHz - USB 2.x, Internal Disk Drive - Hard-Disk,Power-supply Size &gt; 10W,Scanners with non-CCFL Lamps - Light-Emitting Diodes (LED),Touch Panel Display - Color"/>
    <x v="22"/>
    <d v="2015-07-08T00:00:00"/>
    <s v="United States, Canada"/>
    <s v="ES_40085_imageRUNNER ADVANCE 8585i_02082016003557_1757656"/>
    <x v="0"/>
    <n v="15.150000000000002"/>
    <n v="262.60000000000002"/>
    <x v="47"/>
    <n v="93.800000000000011"/>
  </r>
  <r>
    <n v="2257921"/>
    <s v="Canon U.S.A., Inc."/>
    <s v="Canon"/>
    <s v="imageRUNNER ADVANCE 8595i"/>
    <s v="imageRUNNER ADVANCE 8595i"/>
    <m/>
    <s v="Multifunction Devices (MFD)"/>
    <s v="Standard"/>
    <n v="279"/>
    <n v="432"/>
    <m/>
    <s v="Electro-photographic (EP)"/>
    <x v="0"/>
    <x v="23"/>
    <s v="Yes"/>
    <n v="9.8000000000000007"/>
    <n v="509.6"/>
    <n v="131.85120000000001"/>
    <s v="Wired &gt; 20 MHz and &lt; 500 MHz - 100/10 Mb/s Ethernet,Wired &gt; 20 MHz and &lt; 500 MHz - USB 2.x, Internal Disk Drive - Hard-Disk,Power-supply Size &gt; 10W,Scanners with non-CCFL Lamps - Light-Emitting Diodes (LED),Touch Panel Display - Color"/>
    <x v="22"/>
    <d v="2015-07-08T00:00:00"/>
    <s v="United States, Canada"/>
    <s v="ES_40085_imageRUNNER ADVANCE 8595i_02052016104631_9191648"/>
    <x v="0"/>
    <n v="21.150000000000002"/>
    <n v="366.60000000000008"/>
    <x v="48"/>
    <n v="131.80000000000001"/>
  </r>
  <r>
    <n v="2295710"/>
    <s v="Canon U.S.A., Inc."/>
    <s v="Canon"/>
    <s v="imageRUNNER ADVANCE C255iF"/>
    <s v="imageRUNNER ADVANCE C255iF"/>
    <m/>
    <s v="Multifunction Devices (MFD)"/>
    <s v="Standard"/>
    <n v="216"/>
    <n v="356"/>
    <m/>
    <s v="Electro-photographic (EP)"/>
    <x v="1"/>
    <x v="24"/>
    <s v="Yes"/>
    <n v="0.8"/>
    <n v="41.6"/>
    <n v="13.26975"/>
    <s v="Wired &gt; 20 MHz and &lt; 500 MHz - 100/10 Mb/s Ethernet,Wired &gt; 20 MHz and &lt; 500 MHz - USB 2.x, Internal Disk Drive - Other,Power-supply Size &gt; 10W,Scanners with non-CCFL Lamps - Light-Emitting Diodes (LED),Touch Panel Display - Color"/>
    <x v="23"/>
    <d v="2016-09-15T00:00:00"/>
    <s v="United States, Canada"/>
    <s v="ES_40085_imageRUNNER ADVANCE C255iF_05102017085054_6254706"/>
    <x v="0"/>
    <n v="3.4299999999999997"/>
    <n v="59.453333333333326"/>
    <x v="49"/>
    <n v="19.300000000000004"/>
  </r>
  <r>
    <n v="2295711"/>
    <s v="Canon U.S.A., Inc."/>
    <s v="Canon"/>
    <s v="imageRUNNER ADVANCE C3525i"/>
    <s v="imageRUNNER ADVANCE C3525i"/>
    <m/>
    <s v="Multifunction Devices (MFD)"/>
    <s v="Standard"/>
    <n v="304"/>
    <n v="457"/>
    <m/>
    <s v="Electro-photographic (EP)"/>
    <x v="1"/>
    <x v="19"/>
    <s v="Yes"/>
    <n v="1"/>
    <n v="52"/>
    <n v="16.142208333333333"/>
    <s v="Wired &gt; 20 MHz and &lt; 500 MHz - 100/10 Mb/s Ethernet,Wired &gt; 20 MHz and &lt; 500 MHz - USB 2.x, Internal Disk Drive - Hard-Disk,Power-supply Size &gt; 10W,Scanners with non-CCFL Lamps - Light-Emitting Diodes (LED),Touch Panel Display - Color"/>
    <x v="23"/>
    <d v="2016-10-06T00:00:00"/>
    <s v="United States, Canada"/>
    <s v="ES_40085_imageRUNNER ADVANCE C3525i_05102017092051_8051136"/>
    <x v="0"/>
    <n v="3.5999999999999996"/>
    <n v="62.4"/>
    <x v="50"/>
    <n v="18.399999999999999"/>
  </r>
  <r>
    <n v="2295712"/>
    <s v="Canon U.S.A., Inc."/>
    <s v="Canon"/>
    <s v="imageRUNNER ADVANCE C3530i"/>
    <s v="imageRUNNER ADVANCE C3530i"/>
    <m/>
    <s v="Multifunction Devices (MFD)"/>
    <s v="Standard"/>
    <n v="304"/>
    <n v="457"/>
    <m/>
    <s v="Electro-photographic (EP)"/>
    <x v="1"/>
    <x v="7"/>
    <s v="Yes"/>
    <n v="1.2"/>
    <n v="62.4"/>
    <n v="19.204249999999998"/>
    <s v="Wired &gt; 20 MHz and &lt; 500 MHz - 100/10 Mb/s Ethernet,Wired &gt; 20 MHz and &lt; 500 MHz - USB 2.x, Internal Disk Drive - Hard-Disk,Power-supply Size &gt; 10W,Scanners with non-CCFL Lamps - Light-Emitting Diodes (LED),Touch Panel Display - Color"/>
    <x v="23"/>
    <d v="2016-10-06T00:00:00"/>
    <s v="United States, Canada"/>
    <s v="ES_40085_imageRUNNER ADVANCE C3530i_05102017094208_9328864"/>
    <x v="0"/>
    <n v="4.25"/>
    <n v="73.666666666666671"/>
    <x v="51"/>
    <n v="22.9"/>
  </r>
  <r>
    <n v="2295709"/>
    <s v="Canon U.S.A., Inc."/>
    <s v="Canon"/>
    <s v="imageRUNNER ADVANCE C355iF"/>
    <s v="imageRUNNER ADVANCE C355iF"/>
    <m/>
    <s v="Multifunction Devices (MFD)"/>
    <s v="Standard"/>
    <n v="216"/>
    <n v="356"/>
    <m/>
    <s v="Electro-photographic (EP)"/>
    <x v="1"/>
    <x v="2"/>
    <s v="Yes"/>
    <n v="1.2"/>
    <n v="62.4"/>
    <n v="19.344000000000001"/>
    <s v="Wired &gt; 20 MHz and &lt; 500 MHz - 100/10 Mb/s Ethernet,Wired &gt; 20 MHz and &lt; 500 MHz - USB 2.x, Internal Disk Drive - Other,Power-supply Size &gt; 10W,Scanners with non-CCFL Lamps - Light-Emitting Diodes (LED),Touch Panel Display - Color"/>
    <x v="23"/>
    <d v="2016-09-15T00:00:00"/>
    <s v="United States, Canada"/>
    <s v="ES_40085_imageRUNNER ADVANCE C355iF_05102017081118_3878913"/>
    <x v="0"/>
    <n v="5.15"/>
    <n v="89.266666666666666"/>
    <x v="52"/>
    <n v="28.299999999999997"/>
  </r>
  <r>
    <n v="2275574"/>
    <s v="Canon U.S.A., Inc."/>
    <s v="Canon"/>
    <s v="imageRUNNER ADVANCE C5535i"/>
    <s v="imageRUNNER ADVANCE C5535i"/>
    <m/>
    <s v="Multifunction Devices (MFD)"/>
    <s v="Standard"/>
    <n v="304"/>
    <n v="457"/>
    <m/>
    <s v="Electro-photographic (EP)"/>
    <x v="1"/>
    <x v="12"/>
    <s v="Yes"/>
    <n v="1.6"/>
    <n v="83.2"/>
    <n v="25.066600000000001"/>
    <s v="Wired &gt; 20 MHz and &lt; 500 MHz - 100/10 Mb/s Ethernet,Wired &gt; 20 MHz and &lt; 500 MHz - USB 2.x, Power-supply Size &gt; 10W,Scanners with non-CCFL Lamps - Light-Emitting Diodes (LED),Touch Panel Display - Color"/>
    <x v="24"/>
    <d v="2016-02-11T00:00:00"/>
    <s v="United States, Canada"/>
    <s v="ES_40085_imageRUNNER ADVANCE C5535i_08182016045003_5803579"/>
    <x v="0"/>
    <n v="5.25"/>
    <n v="91"/>
    <x v="53"/>
    <n v="27.4"/>
  </r>
  <r>
    <n v="2276099"/>
    <s v="Canon U.S.A., Inc."/>
    <s v="Canon"/>
    <s v="imageRUNNER ADVANCE C5540i"/>
    <s v="imageRUNNER ADVANCE C5540i"/>
    <m/>
    <s v="Multifunction Devices (MFD)"/>
    <s v="Standard"/>
    <n v="304"/>
    <n v="457"/>
    <m/>
    <s v="Electro-photographic (EP)"/>
    <x v="1"/>
    <x v="10"/>
    <s v="Yes"/>
    <n v="2"/>
    <n v="104"/>
    <n v="30.292599999999993"/>
    <s v="Wired &gt; 20 MHz and &lt; 500 MHz - 100/10 Mb/s Ethernet,Wired &gt; 20 MHz and &lt; 500 MHz - USB 2.x, Power-supply Size &gt; 10W,Scanners with non-CCFL Lamps - Light-Emitting Diodes (LED),Touch Panel Display - Color"/>
    <x v="24"/>
    <d v="2016-02-11T00:00:00"/>
    <s v="United States, Canada"/>
    <s v="ES_40085_imageRUNNER ADVANCE C5540i_08182016041651_3811323"/>
    <x v="0"/>
    <n v="6.25"/>
    <n v="108.33333333333333"/>
    <x v="54"/>
    <n v="31.9"/>
  </r>
  <r>
    <n v="2275575"/>
    <s v="Canon U.S.A., Inc."/>
    <s v="Canon"/>
    <s v="imageRUNNER ADVANCE C5550i"/>
    <s v="imageRUNNER ADVANCE C5550i"/>
    <m/>
    <s v="Multifunction Devices (MFD)"/>
    <s v="Standard"/>
    <n v="304"/>
    <n v="457"/>
    <m/>
    <s v="Electro-photographic (EP)"/>
    <x v="1"/>
    <x v="25"/>
    <s v="Yes"/>
    <n v="2.5"/>
    <n v="130"/>
    <n v="36.389600000000002"/>
    <s v="Wired &gt; 20 MHz and &lt; 500 MHz - 100/10 Mb/s Ethernet,Wired &gt; 20 MHz and &lt; 500 MHz - USB 2.x, Power-supply Size &gt; 10W,Scanners with non-CCFL Lamps - Light-Emitting Diodes (LED),Touch Panel Display - Color"/>
    <x v="24"/>
    <d v="2016-02-11T00:00:00"/>
    <s v="United States, Canada"/>
    <s v="ES_40085_imageRUNNER ADVANCE C5550i_08182016050633_6793157"/>
    <x v="0"/>
    <n v="8.25"/>
    <n v="143"/>
    <x v="55"/>
    <n v="38.200000000000003"/>
  </r>
  <r>
    <n v="2275576"/>
    <s v="Canon U.S.A., Inc."/>
    <s v="Canon"/>
    <s v="imageRUNNER ADVANCE C5560i"/>
    <s v="imageRUNNER ADVANCE C5560i"/>
    <m/>
    <s v="Multifunction Devices (MFD)"/>
    <s v="Standard"/>
    <n v="304"/>
    <n v="457"/>
    <m/>
    <s v="Electro-photographic (EP)"/>
    <x v="1"/>
    <x v="26"/>
    <s v="Yes"/>
    <n v="3.2"/>
    <n v="166.4"/>
    <n v="44.89159999999999"/>
    <s v="Wired &gt; 20 MHz and &lt; 500 MHz - 100/10 Mb/s Ethernet,Wired &gt; 20 MHz and &lt; 500 MHz - USB 2.x, Power-supply Size &gt; 10W,Scanners with non-CCFL Lamps - Light-Emitting Diodes (LED),Touch Panel Display - Color"/>
    <x v="24"/>
    <d v="2016-02-11T00:00:00"/>
    <s v="United States, Canada"/>
    <s v="ES_40085_imageRUNNER ADVANCE C5560i_08182016052304_7784661"/>
    <x v="0"/>
    <n v="10.25"/>
    <n v="177.66666666666666"/>
    <x v="56"/>
    <n v="44.2"/>
  </r>
  <r>
    <n v="2281831"/>
    <s v="Canon U.S.A., Inc."/>
    <s v="Canon"/>
    <s v="imageRUNNER ADVANCE C7565i"/>
    <s v="imageRUNNER ADVANCE C7565i"/>
    <m/>
    <s v="Multifunction Devices (MFD)"/>
    <s v="Standard"/>
    <n v="304"/>
    <n v="457"/>
    <m/>
    <s v="Electro-photographic (EP)"/>
    <x v="1"/>
    <x v="15"/>
    <s v="Yes"/>
    <n v="4.5"/>
    <n v="234"/>
    <n v="63.094199999999994"/>
    <s v="Wired &gt; 20 MHz and &lt; 500 MHz - 100/10 Mb/s Ethernet,Wired &gt; 20 MHz and &lt; 500 MHz - USB 2.x, Internal Disk Drive - Hard-Disk,Power-supply Size &gt; 10W,Scanners with non-CCFL Lamps - Light-Emitting Diodes (LED),Touch Panel Display - Color"/>
    <x v="25"/>
    <d v="2016-06-06T00:00:00"/>
    <s v="United States, Canada"/>
    <s v="ES_40085_imageRUNNER ADVANCE C7565i_10202016010156_5316037"/>
    <x v="0"/>
    <n v="11.25"/>
    <n v="195"/>
    <x v="57"/>
    <n v="53.599999999999994"/>
  </r>
  <r>
    <n v="2281832"/>
    <s v="Canon U.S.A., Inc."/>
    <s v="Canon"/>
    <s v="imageRUNNER ADVANCE C7570i"/>
    <s v="imageRUNNER ADVANCE C7570i"/>
    <m/>
    <s v="Multifunction Devices (MFD)"/>
    <s v="Standard"/>
    <n v="304"/>
    <n v="457"/>
    <m/>
    <s v="Electro-photographic (EP)"/>
    <x v="1"/>
    <x v="27"/>
    <s v="Yes"/>
    <n v="4.5999999999999996"/>
    <n v="239.2"/>
    <n v="63.874199999999988"/>
    <s v="Wired &gt; 20 MHz and &lt; 500 MHz - 100/10 Mb/s Ethernet,Wired &gt; 20 MHz and &lt; 500 MHz - USB 2.x, Internal Disk Drive - Hard-Disk,Power-supply Size &gt; 10W,Scanners with non-CCFL Lamps - Light-Emitting Diodes (LED),Touch Panel Display - Color"/>
    <x v="25"/>
    <d v="2016-06-06T00:00:00"/>
    <s v="United States, Canada"/>
    <s v="ES_40085_imageRUNNER ADVANCE C7570i_10202016011527_6127640"/>
    <x v="0"/>
    <n v="12.25"/>
    <n v="212.33333333333334"/>
    <x v="58"/>
    <n v="64.599999999999994"/>
  </r>
  <r>
    <n v="2281830"/>
    <s v="Canon U.S.A., Inc."/>
    <s v="Canon"/>
    <s v="imageRUNNER ADVANCE C7580i"/>
    <s v="imageRUNNER ADVANCE C7580i"/>
    <m/>
    <s v="Multifunction Devices (MFD)"/>
    <s v="Standard"/>
    <n v="304"/>
    <n v="457"/>
    <m/>
    <s v="Electro-photographic (EP)"/>
    <x v="1"/>
    <x v="28"/>
    <s v="Yes"/>
    <n v="5.5"/>
    <n v="286"/>
    <n v="76.172200000000004"/>
    <s v="Wired &gt; 20 MHz and &lt; 500 MHz - 100/10 Mb/s Ethernet,Wired &gt; 20 MHz and &lt; 500 MHz - USB 2.x, Internal Disk Drive - Hard-Disk,Power-supply Size &gt; 10W,Scanners with non-CCFL Lamps - Light-Emitting Diodes (LED),Touch Panel Display - Color"/>
    <x v="25"/>
    <d v="2016-06-08T00:00:00"/>
    <s v="United States, Canada"/>
    <s v="ES_40085_imageRUNNER ADVANCE C7580i_10202016004234_4154708"/>
    <x v="0"/>
    <n v="19.250000000000004"/>
    <n v="333.66666666666674"/>
    <x v="59"/>
    <n v="86.6"/>
  </r>
  <r>
    <n v="2195833"/>
    <s v="Dell Inc."/>
    <s v="DELL"/>
    <s v="Dell C1760nw Color Printer"/>
    <s v="Dell C1760nw Color Printer"/>
    <m/>
    <s v="Printers"/>
    <s v="Standard"/>
    <n v="216"/>
    <n v="297"/>
    <m/>
    <s v="Electro-photographic (EP)"/>
    <x v="1"/>
    <x v="11"/>
    <s v="No"/>
    <n v="0.9"/>
    <n v="46.8"/>
    <n v="19.689258333333335"/>
    <s v="None, None"/>
    <x v="26"/>
    <d v="2015-09-09T00:00:00"/>
    <s v="United States, Australia, New Zealand, Switzerland, Europe, Canada"/>
    <s v="ES_1105798_DELL INC (287129) | Dell C1760nw Color Printer_11272013024949_0589844"/>
    <x v="1"/>
    <n v="1.5999999999999999"/>
    <n v="27.733333333333331"/>
    <x v="60"/>
    <n v="13.9"/>
  </r>
  <r>
    <n v="2195835"/>
    <s v="Dell Inc."/>
    <s v="DELL"/>
    <s v="Dell C3760dn Color Laser Printer"/>
    <s v="Dell C3760dn Color Laser Printer"/>
    <m/>
    <s v="Printers"/>
    <s v="Standard"/>
    <n v="216"/>
    <n v="297"/>
    <m/>
    <s v="Electro-photographic (EP)"/>
    <x v="1"/>
    <x v="12"/>
    <s v="Yes"/>
    <n v="3.2"/>
    <n v="166.4"/>
    <n v="70.272800000000004"/>
    <s v="None, None"/>
    <x v="27"/>
    <d v="2015-09-10T00:00:00"/>
    <s v="United States, Australia, New Zealand, Switzerland, Europe"/>
    <s v="ES_1105798_DELL INC (287129) | Dell C3760dn Color Laser Printer_11272013024928_0568414"/>
    <x v="1"/>
    <n v="4.8499999999999996"/>
    <n v="84.066666666666663"/>
    <x v="61"/>
    <n v="26.5"/>
  </r>
  <r>
    <n v="2195836"/>
    <s v="Dell Inc."/>
    <s v="DELL"/>
    <s v="Dell C3765dnf Multifunction Color Laser Printer"/>
    <s v="Dell C3765dnf Multifunction Color Laser Printer"/>
    <m/>
    <s v="Multifunction Devices (MFD)"/>
    <s v="Standard"/>
    <n v="216"/>
    <n v="297"/>
    <m/>
    <s v="Electro-photographic (EP)"/>
    <x v="1"/>
    <x v="12"/>
    <s v="Yes"/>
    <n v="3"/>
    <n v="156"/>
    <n v="74.250800000000012"/>
    <s v="None, None"/>
    <x v="27"/>
    <d v="2015-09-10T00:00:00"/>
    <s v="United States, Australia, New Zealand, Switzerland, Europe"/>
    <s v="ES_1105798_DELL INC (287129) | Dell C3765dnf Multifunction Color Laser Printer_11272013024907_0547523"/>
    <x v="0"/>
    <n v="4.95"/>
    <n v="85.800000000000011"/>
    <x v="62"/>
    <n v="27.4"/>
  </r>
  <r>
    <n v="2195115"/>
    <s v="Dell Inc."/>
    <s v="DELL"/>
    <s v="Dell C5765dn Color Laser Multifunction Printer"/>
    <s v="Dell C5765dn Color Laser Multifunction Printer"/>
    <m/>
    <s v="Multifunction Devices (MFD)"/>
    <s v="Standard"/>
    <n v="216"/>
    <n v="356"/>
    <m/>
    <s v="Electro-photographic (EP)"/>
    <x v="1"/>
    <x v="13"/>
    <s v="Yes"/>
    <n v="6.1"/>
    <n v="317.2"/>
    <n v="108.65400000000001"/>
    <s v="None, None"/>
    <x v="28"/>
    <d v="2015-09-10T00:00:00"/>
    <s v="United States, Australia, New Zealand, Switzerland, Europe, Canada"/>
    <s v="ES_1105798_DELL INC (287129) | Dell C5765dn Color Laser Multifunction Printer_11202013055948_7188935"/>
    <x v="0"/>
    <n v="6.95"/>
    <n v="120.46666666666668"/>
    <x v="63"/>
    <n v="35.200000000000003"/>
  </r>
  <r>
    <n v="2195116"/>
    <s v="Dell Inc."/>
    <s v="DELL"/>
    <s v="Dell C7765dn Color Multifunction Printer"/>
    <s v="Dell C7765dn Color Multifunction Printer"/>
    <m/>
    <s v="Multifunction Devices (MFD)"/>
    <s v="Standard"/>
    <n v="327"/>
    <n v="420"/>
    <m/>
    <s v="Electro-photographic (EP)"/>
    <x v="1"/>
    <x v="12"/>
    <s v="Yes"/>
    <n v="1.7"/>
    <n v="88.4"/>
    <n v="34.460400000000007"/>
    <s v="None, None"/>
    <x v="28"/>
    <d v="2015-09-10T00:00:00"/>
    <s v="United States, Australia, New Zealand, Switzerland, Europe, Canada"/>
    <s v="ES_1105798_DELL INC (287129) | Dell C7765dn Color Multifunction Printer_11202013055906_7146429"/>
    <x v="0"/>
    <n v="5.25"/>
    <n v="91"/>
    <x v="64"/>
    <n v="27.4"/>
  </r>
  <r>
    <n v="2226141"/>
    <s v="Dell Inc."/>
    <s v="DELL"/>
    <s v="Dell Printer | E310dw"/>
    <s v="Dell E310dw"/>
    <m/>
    <s v="Printers"/>
    <s v="Standard"/>
    <n v="216"/>
    <n v="356"/>
    <m/>
    <s v="Electro-photographic (EP)"/>
    <x v="0"/>
    <x v="24"/>
    <s v="Optional"/>
    <n v="1"/>
    <n v="52"/>
    <n v="16.376100000000001"/>
    <s v="None, None"/>
    <x v="29"/>
    <d v="2015-05-18T00:00:00"/>
    <s v="United States, Australia, New Zealand, Europe, Canada"/>
    <s v="ES_29573_Dell E310dw_11272014052701_6021404"/>
    <x v="1"/>
    <n v="1.26"/>
    <n v="21.84"/>
    <x v="65"/>
    <n v="16.599999999999998"/>
  </r>
  <r>
    <n v="2226143"/>
    <s v="Dell Inc."/>
    <s v="DELL"/>
    <s v="Dell Multifunction Printer | E514dw"/>
    <s v="Dell E514dw"/>
    <m/>
    <s v="Multifunction Devices (MFD)"/>
    <s v="Standard"/>
    <n v="216"/>
    <n v="356"/>
    <m/>
    <s v="Electro-photographic (EP)"/>
    <x v="0"/>
    <x v="24"/>
    <s v="Optional"/>
    <n v="1.1000000000000001"/>
    <n v="57.2"/>
    <n v="19.273150000000001"/>
    <s v="None, None"/>
    <x v="30"/>
    <d v="2015-05-18T00:00:00"/>
    <s v="United States, Australia, New Zealand, Europe, Canada"/>
    <s v="ES_29573_Dell E514dw_11272014053646_6606182"/>
    <x v="0"/>
    <n v="1.8700000000000003"/>
    <n v="32.413333333333341"/>
    <x v="66"/>
    <n v="19.600000000000001"/>
  </r>
  <r>
    <n v="2226142"/>
    <s v="Dell Inc."/>
    <s v="DELL"/>
    <s v="Dell Multifunction Printer | E515dw"/>
    <s v="Dell E515dw"/>
    <s v="Dell Multifunction Printer | E515dn,Dell E515dn,; Dell Multifunction Printer | E515dw,Dell E515dw,"/>
    <s v="Multifunction Devices (MFD)"/>
    <s v="Standard"/>
    <n v="216"/>
    <n v="356"/>
    <m/>
    <s v="Electro-photographic (EP)"/>
    <x v="0"/>
    <x v="24"/>
    <s v="Optional"/>
    <n v="1.2"/>
    <n v="62.4"/>
    <n v="23.7029"/>
    <s v="None, None"/>
    <x v="30"/>
    <d v="2015-05-18T00:00:00"/>
    <s v="United States, Australia, New Zealand, Europe, Canada"/>
    <s v="ES_29573_Dell E515dw_11272014053505_6505388"/>
    <x v="0"/>
    <n v="1.8700000000000003"/>
    <n v="32.413333333333341"/>
    <x v="67"/>
    <n v="19.600000000000001"/>
  </r>
  <r>
    <n v="2229227"/>
    <s v="Dell Inc."/>
    <s v="DELL"/>
    <s v="Dell Color Multifunction Printer | E525w"/>
    <s v="Dell E525w"/>
    <m/>
    <s v="Multifunction Devices (MFD)"/>
    <s v="Standard"/>
    <n v="216"/>
    <n v="297"/>
    <m/>
    <s v="Electro-photographic (EP)"/>
    <x v="1"/>
    <x v="29"/>
    <s v="No"/>
    <n v="1.1000000000000001"/>
    <n v="57.2"/>
    <n v="13.401049999999998"/>
    <s v="None, None"/>
    <x v="29"/>
    <d v="2015-09-10T00:00:00"/>
    <s v="United States, Australia, New Zealand, Switzerland, Europe, Canada"/>
    <s v="ES_29573_Dell E525w_12152014074601_9561975"/>
    <x v="0"/>
    <n v="2.3899999999999997"/>
    <n v="41.426666666666662"/>
    <x v="68"/>
    <n v="14.8"/>
  </r>
  <r>
    <n v="2231078"/>
    <s v="Dell Inc."/>
    <s v="DELL"/>
    <s v="Dell Cloud Multifunction Printer |H815dw"/>
    <s v="Dell H815dw"/>
    <s v="Dell Cloud Multifunction Printer |H815dw,Dell H815dw,; Dell Smart Multifunction Printer |S2815dn,Dell S2815dn,"/>
    <s v="Multifunction Devices (MFD)"/>
    <s v="Standard"/>
    <n v="216"/>
    <n v="356"/>
    <m/>
    <s v="Electro-photographic (EP)"/>
    <x v="0"/>
    <x v="30"/>
    <s v="Yes"/>
    <n v="2.8"/>
    <n v="145.6"/>
    <n v="46.698010666666661"/>
    <s v="None, None"/>
    <x v="31"/>
    <d v="2015-09-10T00:00:00"/>
    <s v="United States, Australia, New Zealand, Switzerland, Europe, Canada"/>
    <s v="ES_29573_Dell H815dw_01152015044740_7260494"/>
    <x v="0"/>
    <n v="3.03"/>
    <n v="52.52"/>
    <x v="69"/>
    <n v="26.8"/>
  </r>
  <r>
    <n v="2267744"/>
    <s v="Dell Inc."/>
    <s v="DELL"/>
    <s v="Dell S2830dn"/>
    <s v="Dell S2830dn"/>
    <m/>
    <s v="Printers"/>
    <s v="Standard"/>
    <n v="216"/>
    <n v="365"/>
    <m/>
    <s v="Electro-photographic (EP)"/>
    <x v="0"/>
    <x v="10"/>
    <s v="Yes"/>
    <n v="1.8440000000000001"/>
    <n v="95.888000000000005"/>
    <n v="41.455959999999997"/>
    <s v="None, None"/>
    <x v="32"/>
    <d v="2015-11-25T00:00:00"/>
    <s v="United States, Australia, New Zealand, Switzerland, Europe, Taiwan, Japan, Canada"/>
    <s v="ES_29573_5232016000000_0006919"/>
    <x v="1"/>
    <n v="2.6000000000000005"/>
    <n v="45.06666666666667"/>
    <x v="70"/>
    <n v="26.4"/>
  </r>
  <r>
    <n v="2281396"/>
    <s v="Dell Inc."/>
    <s v="DELL"/>
    <s v="Dell S3840cdn Color Laser Printer"/>
    <s v="Dell S3840cdn"/>
    <m/>
    <s v="Printers"/>
    <s v="Standard"/>
    <n v="216"/>
    <n v="356"/>
    <m/>
    <s v="Electro-photographic (EP)"/>
    <x v="1"/>
    <x v="2"/>
    <s v="Yes"/>
    <n v="1.9"/>
    <n v="98.8"/>
    <n v="30.638400000000008"/>
    <s v="None, None"/>
    <x v="33"/>
    <d v="2016-08-04T00:00:00"/>
    <s v="United States, Canada"/>
    <s v="ES_29573_Dell S3840cdn_10142016003357_5237710"/>
    <x v="1"/>
    <n v="5.0500000000000007"/>
    <n v="87.533333333333346"/>
    <x v="71"/>
    <n v="27.4"/>
  </r>
  <r>
    <n v="2281310"/>
    <s v="Dell Inc."/>
    <s v="DELL"/>
    <s v="Dell S3845cdn Color Multifunction Laser Printer"/>
    <s v="Dell S3845cdn"/>
    <m/>
    <s v="Multifunction Devices (MFD)"/>
    <s v="Standard"/>
    <n v="216"/>
    <n v="356"/>
    <m/>
    <s v="Electro-photographic (EP)"/>
    <x v="1"/>
    <x v="2"/>
    <s v="Yes"/>
    <n v="2"/>
    <n v="104"/>
    <n v="32.591000000000001"/>
    <s v="None, None"/>
    <x v="33"/>
    <d v="2016-08-04T00:00:00"/>
    <s v="United States, Canada"/>
    <s v="ES_29573_Dell S3845cdn_10132016100456_3096703"/>
    <x v="0"/>
    <n v="5.15"/>
    <n v="89.266666666666666"/>
    <x v="72"/>
    <n v="28.299999999999997"/>
  </r>
  <r>
    <n v="2267746"/>
    <s v="Dell Inc."/>
    <s v="DELL"/>
    <s v="Dell S5840cdn"/>
    <s v="Dell S5840cdn"/>
    <m/>
    <s v="Printers"/>
    <s v="Standard"/>
    <n v="216"/>
    <n v="360"/>
    <m/>
    <s v="Electro-photographic (EP)"/>
    <x v="1"/>
    <x v="25"/>
    <s v="Yes"/>
    <n v="2.31"/>
    <n v="120.12"/>
    <n v="44.479066666666675"/>
    <s v="None, None"/>
    <x v="32"/>
    <d v="2015-11-25T00:00:00"/>
    <s v="United States, Australia, New Zealand, Switzerland, Europe, Taiwan, Japan, Canada"/>
    <s v="ES_29573_5232016000000_0006921"/>
    <x v="1"/>
    <n v="7.85"/>
    <n v="136.06666666666666"/>
    <x v="73"/>
    <n v="35.5"/>
  </r>
  <r>
    <n v="2267745"/>
    <s v="Dell Inc."/>
    <s v="DELL"/>
    <s v="S5830dn"/>
    <s v="S5830dn"/>
    <m/>
    <s v="Printers"/>
    <s v="Standard"/>
    <n v="216"/>
    <n v="356"/>
    <m/>
    <s v="Electro-photographic (EP)"/>
    <x v="0"/>
    <x v="31"/>
    <s v="Yes"/>
    <n v="3.8"/>
    <n v="197.6"/>
    <n v="67.884266666666676"/>
    <s v="None, None"/>
    <x v="32"/>
    <d v="2016-03-03T00:00:00"/>
    <s v="United States, Australia, New Zealand, Switzerland, Europe, Taiwan, Japan, Canada"/>
    <s v="ES_29573_5232016000000_0007112"/>
    <x v="1"/>
    <n v="6.28"/>
    <n v="108.85333333333334"/>
    <x v="74"/>
    <n v="46.300000000000011"/>
  </r>
  <r>
    <n v="2291861"/>
    <s v="Duplo Seiko Corporation"/>
    <s v="DUPLO"/>
    <s v="DUPRINTER"/>
    <s v="DP-A120II"/>
    <m/>
    <s v="Digital Duplicators"/>
    <s v="Standard"/>
    <n v="250"/>
    <n v="350"/>
    <m/>
    <s v="Stencil"/>
    <x v="0"/>
    <x v="32"/>
    <s v="No"/>
    <n v="2.2000000000000002"/>
    <n v="114.4"/>
    <n v="93.183999999999997"/>
    <s v="None, None"/>
    <x v="34"/>
    <d v="2017-03-02T00:00:00"/>
    <s v="United States, Canada"/>
    <s v="ES_1122451_DP-A120II_03032017051006_7806278"/>
    <x v="0"/>
    <n v="41.85"/>
    <n v="725.40000000000009"/>
    <x v="75"/>
    <n v="264.8"/>
  </r>
  <r>
    <n v="2264267"/>
    <s v="Duplo Seiko Corporation"/>
    <s v="DUPLO"/>
    <s v="DP-G210"/>
    <s v="DP-G210"/>
    <m/>
    <s v="Digital Duplicators"/>
    <s v="Standard"/>
    <n v="293"/>
    <n v="428"/>
    <m/>
    <s v="Stencil"/>
    <x v="0"/>
    <x v="32"/>
    <s v="No"/>
    <n v="2.1"/>
    <n v="109.2"/>
    <n v="85.602400000000003"/>
    <s v="Wired &gt; 20 MHz and &lt; 500 MHz - USB 2.x, None"/>
    <x v="35"/>
    <d v="2016-01-18T00:00:00"/>
    <s v="United States, Canada"/>
    <s v="ES_1122451_DP-G210_04152016080248_7368345"/>
    <x v="0"/>
    <n v="42.15"/>
    <n v="730.59999999999991"/>
    <x v="76"/>
    <n v="264.8"/>
  </r>
  <r>
    <n v="2264268"/>
    <s v="Duplo Seiko Corporation"/>
    <s v="DUPLO"/>
    <s v="DP-G215"/>
    <s v="DP-G215"/>
    <m/>
    <s v="Digital Duplicators"/>
    <s v="Standard"/>
    <n v="293"/>
    <n v="428"/>
    <m/>
    <s v="Stencil"/>
    <x v="0"/>
    <x v="32"/>
    <s v="No"/>
    <n v="2.1"/>
    <n v="109.2"/>
    <n v="85.602400000000003"/>
    <s v="Wired &gt; 20 MHz and &lt; 500 MHz - USB 2.x, None"/>
    <x v="35"/>
    <d v="2016-01-18T00:00:00"/>
    <s v="United States, Canada"/>
    <s v="ES_1122451_DP-G215_04152016080316_7396124"/>
    <x v="0"/>
    <n v="42.15"/>
    <n v="730.59999999999991"/>
    <x v="76"/>
    <n v="264.8"/>
  </r>
  <r>
    <n v="2264265"/>
    <s v="Duplo Seiko Corporation"/>
    <s v="DUPLO"/>
    <s v="DP-G310"/>
    <s v="DP-G310"/>
    <m/>
    <s v="Digital Duplicators"/>
    <s v="Standard"/>
    <n v="293"/>
    <n v="428"/>
    <m/>
    <s v="Stencil"/>
    <x v="0"/>
    <x v="32"/>
    <s v="No"/>
    <n v="2.1"/>
    <n v="109.2"/>
    <n v="83.774599999999992"/>
    <s v="Wired &gt; 20 MHz and &lt; 500 MHz - USB 2.x, None"/>
    <x v="35"/>
    <d v="2016-01-18T00:00:00"/>
    <s v="United States, Canada"/>
    <s v="ES_1122451_DP-G310_04152016073727_5847974"/>
    <x v="0"/>
    <n v="42.15"/>
    <n v="730.59999999999991"/>
    <x v="77"/>
    <n v="264.8"/>
  </r>
  <r>
    <n v="2264266"/>
    <s v="Duplo Seiko Corporation"/>
    <s v="DUPLO"/>
    <s v="DP-G315"/>
    <s v="DP-G315"/>
    <m/>
    <s v="Digital Duplicators"/>
    <s v="Standard"/>
    <n v="293"/>
    <n v="428"/>
    <m/>
    <s v="Stencil"/>
    <x v="0"/>
    <x v="32"/>
    <s v="No"/>
    <n v="2.1"/>
    <n v="109.2"/>
    <n v="83.774599999999992"/>
    <s v="Wired &gt; 20 MHz and &lt; 500 MHz - USB 2.x, None"/>
    <x v="35"/>
    <d v="2016-01-18T00:00:00"/>
    <s v="United States, Canada"/>
    <s v="ES_1122451_DP-G315_04152016073740_5860632"/>
    <x v="0"/>
    <n v="42.15"/>
    <n v="730.59999999999991"/>
    <x v="77"/>
    <n v="264.8"/>
  </r>
  <r>
    <n v="2286821"/>
    <s v="Epson America, Inc."/>
    <s v="Epson"/>
    <s v="WF-C20590"/>
    <s v="C11CE47201"/>
    <m/>
    <s v="Multifunction Devices (MFD)"/>
    <s v="Standard"/>
    <n v="483"/>
    <n v="329"/>
    <m/>
    <s v="High Performance IJ"/>
    <x v="1"/>
    <x v="33"/>
    <s v="Yes"/>
    <n v="1.2330000000000001"/>
    <n v="64.116"/>
    <n v="23.194600000000001"/>
    <s v="None, None"/>
    <x v="36"/>
    <d v="2016-12-20T00:00:00"/>
    <s v="United States, Canada"/>
    <s v="ES_22475_C11CE47201_12212016214233_9761425"/>
    <x v="0"/>
    <n v="34.25"/>
    <n v="593.66666666666663"/>
    <x v="78"/>
    <n v="273.09999999999991"/>
  </r>
  <r>
    <n v="2302138"/>
    <s v="Epson America, Inc."/>
    <s v="Epson"/>
    <s v="WF-C17590"/>
    <s v="C11CH01201"/>
    <m/>
    <s v="Multifunction Devices (MFD)"/>
    <s v="Standard"/>
    <n v="483"/>
    <n v="329"/>
    <m/>
    <s v="High Performance IJ"/>
    <x v="1"/>
    <x v="16"/>
    <s v="Yes"/>
    <n v="0.9"/>
    <n v="46.8"/>
    <n v="19.1646"/>
    <s v="None, None"/>
    <x v="37"/>
    <d v="2017-08-15T00:00:00"/>
    <s v="United States, Canada"/>
    <s v="ES_22475_C11CH01201_08152017202911_4175290"/>
    <x v="0"/>
    <n v="15.750000000000004"/>
    <n v="273.00000000000006"/>
    <x v="79"/>
    <n v="75.599999999999994"/>
  </r>
  <r>
    <n v="2234499"/>
    <s v="Epson America, Inc."/>
    <s v="Epson"/>
    <s v="TM-C7500G"/>
    <s v="C31CD84311"/>
    <m/>
    <s v="Printers"/>
    <s v="Small"/>
    <n v="112"/>
    <n v="0"/>
    <m/>
    <s v="High Performance IJ"/>
    <x v="1"/>
    <x v="0"/>
    <s v="No"/>
    <n v="2.4"/>
    <n v="124.8"/>
    <n v="69.145266666666672"/>
    <s v="Wired &gt; 500 MHz - 1 Gb/s Ethernet, Memory"/>
    <x v="38"/>
    <d v="2015-03-10T00:00:00"/>
    <s v="United States, Canada"/>
    <s v="ES_22475_C31CD84311_03112015104759_2716718"/>
    <x v="1"/>
    <n v="4.25"/>
    <n v="73.666666666666671"/>
    <x v="80"/>
    <n v="23.8"/>
  </r>
  <r>
    <n v="2241966"/>
    <s v="HP Inc."/>
    <s v="Hewlett Packard"/>
    <s v="HP MFP S965dn"/>
    <s v="HP MFP S965dn"/>
    <m/>
    <s v="Multifunction Devices (MFD)"/>
    <s v="Standard"/>
    <n v="297"/>
    <n v="432"/>
    <m/>
    <s v="Electro-photographic (EP)"/>
    <x v="0"/>
    <x v="15"/>
    <s v="Yes"/>
    <n v="4.9000000000000004"/>
    <n v="254.8"/>
    <n v="67.683199999999999"/>
    <s v="None, None"/>
    <x v="39"/>
    <d v="2015-06-19T00:00:00"/>
    <s v="United States, Canada"/>
    <s v="ES_1024439_HP MFP S965dn_06222015204306_5786415"/>
    <x v="0"/>
    <n v="8.4"/>
    <n v="145.6"/>
    <x v="81"/>
    <n v="53"/>
  </r>
  <r>
    <n v="2241968"/>
    <s v="HP Inc."/>
    <s v="Hewlett Packard"/>
    <s v="HP MFP S975dn"/>
    <s v="HP MFP S975dn"/>
    <m/>
    <s v="Multifunction Devices (MFD)"/>
    <s v="Standard"/>
    <n v="297"/>
    <n v="432"/>
    <m/>
    <s v="Electro-photographic (EP)"/>
    <x v="0"/>
    <x v="16"/>
    <s v="Yes"/>
    <n v="5.5"/>
    <n v="286"/>
    <n v="76.393199999999993"/>
    <s v="None, None"/>
    <x v="39"/>
    <d v="2015-06-19T00:00:00"/>
    <s v="United States, Canada"/>
    <s v="ES_1024439_HP MFP S975dn_06222015205555_6555244"/>
    <x v="0"/>
    <n v="10.9"/>
    <n v="188.93333333333337"/>
    <x v="82"/>
    <n v="69"/>
  </r>
  <r>
    <n v="2235546"/>
    <s v="HP Inc."/>
    <s v="Hewlett-Packard"/>
    <s v="HP Color LaserJet Pro MFP M277dw"/>
    <s v="B3Q11A"/>
    <s v="HP Color LaserJet Pro MFP M277c,B3Q17A,; HP Color LaserJet Pro MFP M277n,B3Q10A,Not Wireless or Auto APD"/>
    <s v="Multifunction Devices (MFD)"/>
    <s v="Standard"/>
    <n v="216"/>
    <n v="356"/>
    <m/>
    <s v="Electro-photographic (EP)"/>
    <x v="1"/>
    <x v="8"/>
    <s v="Yes"/>
    <n v="0.94599999999999995"/>
    <n v="49.192"/>
    <n v="28.04259466666667"/>
    <s v="None, None"/>
    <x v="38"/>
    <d v="2015-03-16T00:00:00"/>
    <s v="United States, Australia, New Zealand, Switzerland, Europe, Taiwan, Canada"/>
    <s v="ES_1024439_4012015000000_0006425"/>
    <x v="0"/>
    <n v="2.52"/>
    <n v="43.68"/>
    <x v="83"/>
    <n v="14.8"/>
  </r>
  <r>
    <n v="2236069"/>
    <s v="HP Inc."/>
    <s v="Hewlett-Packard"/>
    <s v="HP Color LaserJet Pro M252dw"/>
    <s v="B4A22A"/>
    <s v="HP Color LaserJet Pro M252n,B4A21A,No wireless Auto-duplex or NFC or Front USB port or graphic display but has LCD display"/>
    <s v="Printers"/>
    <s v="Standard"/>
    <n v="216"/>
    <n v="356"/>
    <m/>
    <s v="Electro-photographic (EP)"/>
    <x v="1"/>
    <x v="8"/>
    <s v="Yes"/>
    <n v="0.81"/>
    <n v="42.12"/>
    <n v="21.667806333333331"/>
    <s v="None, None"/>
    <x v="38"/>
    <d v="2015-04-08T00:00:00"/>
    <s v="United States, Australia, New Zealand, Switzerland, Europe, Taiwan, Canada"/>
    <s v="ES_1024439_4082015000000_0006427"/>
    <x v="1"/>
    <n v="2.2000000000000002"/>
    <n v="38.133333333333333"/>
    <x v="84"/>
    <n v="13.9"/>
  </r>
  <r>
    <n v="2235544"/>
    <s v="HP Inc."/>
    <s v="Hewlett-Packard"/>
    <s v="HP Color LaserJet Enterprise M552dn_x000a_"/>
    <s v="B5L23A"/>
    <m/>
    <s v="Printers"/>
    <s v="Standard"/>
    <n v="220"/>
    <n v="360"/>
    <m/>
    <s v="Electro-photographic (EP)"/>
    <x v="1"/>
    <x v="12"/>
    <s v="Yes"/>
    <n v="1.6879999999999999"/>
    <n v="87.775999999999996"/>
    <n v="46.883494666666671"/>
    <s v="None, None"/>
    <x v="38"/>
    <d v="2015-02-25T00:00:00"/>
    <s v="United States, Australia, New Zealand, Switzerland, Europe, Taiwan, Japan, Canada"/>
    <s v="ES_1024439_4012015000000_0006354"/>
    <x v="1"/>
    <n v="4.8499999999999996"/>
    <n v="84.066666666666663"/>
    <x v="85"/>
    <n v="26.5"/>
  </r>
  <r>
    <n v="2236070"/>
    <s v="HP Inc."/>
    <s v="Hewlett-Packard"/>
    <s v="HP Color LaserJet Enterprise M553dh"/>
    <s v="B5L27A"/>
    <m/>
    <s v="Printers"/>
    <s v="Standard"/>
    <n v="220"/>
    <n v="360"/>
    <m/>
    <s v="Electro-photographic (EP)"/>
    <x v="1"/>
    <x v="10"/>
    <s v="Yes"/>
    <n v="2.0779999999999998"/>
    <n v="108.056"/>
    <n v="59.666966666666667"/>
    <s v="None, None"/>
    <x v="38"/>
    <d v="2015-04-09T00:00:00"/>
    <s v="United States, Australia, New Zealand, Switzerland, Europe, Taiwan, Canada"/>
    <s v="ES_1024439_4092015000000_0006357"/>
    <x v="1"/>
    <n v="5.85"/>
    <n v="101.39999999999999"/>
    <x v="86"/>
    <n v="31"/>
  </r>
  <r>
    <n v="2241565"/>
    <s v="HP Inc."/>
    <s v="Hewlett-Packard"/>
    <s v="HP LaserJet Pro M402dw"/>
    <s v="C5F95A"/>
    <s v="HP LaserJet Pro M402d,C5F92A,; HP LaserJet Pro M402dn,C5F94A,; HP LaserJet Pro M402dn,G3V21A,; HP LaserJet Pro M402dne,C5J91A,; HP LaserJet Pro M402m,C5F96A,"/>
    <s v="Printers"/>
    <s v="Standard"/>
    <n v="216"/>
    <n v="356"/>
    <m/>
    <s v="Electro-photographic (EP)"/>
    <x v="0"/>
    <x v="10"/>
    <s v="Yes"/>
    <n v="1.4730000000000001"/>
    <n v="76.596000000000004"/>
    <n v="27.019200000000005"/>
    <s v="None, None"/>
    <x v="40"/>
    <d v="2015-04-20T00:00:00"/>
    <s v="United States, Australia, New Zealand, Switzerland, Europe, Taiwan, Japan, Canada"/>
    <s v="ES_1024439_C5F95A_03312015160714_8114892"/>
    <x v="1"/>
    <n v="2.6000000000000005"/>
    <n v="45.06666666666667"/>
    <x v="87"/>
    <n v="26.4"/>
  </r>
  <r>
    <n v="2248997"/>
    <s v="HP Inc."/>
    <s v="Hewlett-Packard"/>
    <s v="HP Color LaserJet Pro MFP M477fdw"/>
    <s v="CF379M"/>
    <m/>
    <s v="Multifunction Devices (MFD)"/>
    <s v="Standard"/>
    <n v="216"/>
    <n v="356"/>
    <m/>
    <s v="Electro-photographic (EP)"/>
    <x v="1"/>
    <x v="9"/>
    <s v="Yes"/>
    <n v="1.5329999999999999"/>
    <n v="79.715999999999994"/>
    <n v="35.703650666666661"/>
    <s v="None, None"/>
    <x v="40"/>
    <d v="2015-09-04T00:00:00"/>
    <s v="United States, Australia, New Zealand, Switzerland, Europe, Taiwan, Canada"/>
    <s v="ES_1024439_10012015000000_0006749"/>
    <x v="0"/>
    <n v="3.69"/>
    <n v="63.96"/>
    <x v="88"/>
    <n v="21.1"/>
  </r>
  <r>
    <n v="2248999"/>
    <s v="HP Inc."/>
    <s v="Hewlett-Packard"/>
    <s v="HP Color LaserJet Pro M452dn"/>
    <s v="CF389A"/>
    <m/>
    <s v="Printers"/>
    <s v="Standard"/>
    <n v="216"/>
    <n v="356"/>
    <m/>
    <s v="Electro-photographic (EP)"/>
    <x v="1"/>
    <x v="9"/>
    <s v="Yes"/>
    <n v="1.294"/>
    <n v="67.287999999999997"/>
    <n v="24.141242666666667"/>
    <s v="None, None"/>
    <x v="40"/>
    <d v="2015-09-04T00:00:00"/>
    <s v="United States, Australia, New Zealand, Switzerland, Europe, Taiwan, Canada"/>
    <s v="ES_1024439_10012015000000_0006748"/>
    <x v="1"/>
    <n v="3.5500000000000003"/>
    <n v="61.533333333333339"/>
    <x v="89"/>
    <n v="20.2"/>
  </r>
  <r>
    <n v="2248998"/>
    <s v="HP Inc."/>
    <s v="Hewlett-Packard"/>
    <s v="HP Color LaserJet Pro M452dw"/>
    <s v="CF394A"/>
    <m/>
    <s v="Printers"/>
    <s v="Standard"/>
    <n v="216"/>
    <n v="356"/>
    <m/>
    <s v="Electro-photographic (EP)"/>
    <x v="1"/>
    <x v="9"/>
    <s v="Yes"/>
    <n v="1.5149999999999999"/>
    <n v="78.78"/>
    <n v="34.748904666666668"/>
    <s v="None, None"/>
    <x v="40"/>
    <d v="2015-08-24T00:00:00"/>
    <s v="United States, Australia, New Zealand, Switzerland, Europe, Taiwan, Canada"/>
    <s v="ES_1024439_10012015000000_0006747"/>
    <x v="1"/>
    <n v="3.5500000000000003"/>
    <n v="61.533333333333339"/>
    <x v="90"/>
    <n v="20.2"/>
  </r>
  <r>
    <n v="2238021"/>
    <s v="HP Inc."/>
    <s v="Hewlett-Packard"/>
    <s v="HP LaserJet Enterprise M604dn"/>
    <s v="E6B68A"/>
    <m/>
    <s v="Printers"/>
    <s v="Standard"/>
    <n v="216"/>
    <n v="356"/>
    <m/>
    <s v="Electro-photographic (EP)"/>
    <x v="0"/>
    <x v="5"/>
    <s v="Yes"/>
    <n v="2.5910000000000002"/>
    <n v="134.732"/>
    <n v="57.304416000000003"/>
    <s v="None, None"/>
    <x v="38"/>
    <d v="2015-04-27T00:00:00"/>
    <s v="United States, Australia, New Zealand, Switzerland, Europe, Taiwan, Japan, Canada"/>
    <s v="ES_1024439_4272015000000_0006403"/>
    <x v="1"/>
    <n v="4.5200000000000005"/>
    <n v="78.346666666666678"/>
    <x v="91"/>
    <n v="34.799999999999997"/>
  </r>
  <r>
    <n v="2235562"/>
    <s v="HP Inc."/>
    <s v="Hewlett-Packard"/>
    <s v="HP LaserJet Enterprise M606x"/>
    <s v="E6B73A"/>
    <s v="HP LaserJet Enterprise M606dn,E6B72A,No NFC or wireless or additional 500 sheet tray or 4.3&quot; touch control panel"/>
    <s v="Printers"/>
    <s v="Standard"/>
    <n v="216"/>
    <n v="356"/>
    <m/>
    <s v="Electro-photographic (EP)"/>
    <x v="0"/>
    <x v="15"/>
    <s v="Yes"/>
    <n v="3.2189999999999999"/>
    <n v="167.38800000000001"/>
    <n v="65.44241599999998"/>
    <s v="None, None"/>
    <x v="38"/>
    <d v="2015-03-12T00:00:00"/>
    <s v="United States, Australia, New Zealand, Switzerland, Europe, Taiwan, Japan, Canada"/>
    <s v="ES_1024439_4012015000000_0006412"/>
    <x v="1"/>
    <n v="6.6000000000000005"/>
    <n v="114.40000000000002"/>
    <x v="92"/>
    <n v="51.5"/>
  </r>
  <r>
    <n v="2251604"/>
    <s v="HP Inc."/>
    <s v="Hewlett-Packard"/>
    <s v="HP LaserJet Enterprise M506x"/>
    <s v="F2A70A"/>
    <s v="HP LaserJet Enterprise M506dn,F2A69A,no Wi-Fi NFC; HP LaserJet Managed M506xm,F2A66A,Managed Print Services no Wi-Fi NFC; HP LaserJet Managed M506xm,F2A67A,Managed Print Services"/>
    <s v="Printers"/>
    <s v="Standard"/>
    <n v="220"/>
    <n v="360"/>
    <m/>
    <s v="Electro-photographic (EP)"/>
    <x v="0"/>
    <x v="13"/>
    <s v="Yes"/>
    <n v="1.8859999999999999"/>
    <n v="98.072000000000003"/>
    <n v="40.93548333333333"/>
    <s v="None, None"/>
    <x v="39"/>
    <d v="2015-09-04T00:00:00"/>
    <s v="United States, Australia, New Zealand, Switzerland, Europe, Taiwan, Japan, Canada"/>
    <s v="ES_1024439_11022015000000_0006774"/>
    <x v="1"/>
    <n v="3.4000000000000004"/>
    <n v="58.933333333333337"/>
    <x v="93"/>
    <n v="29.899999999999995"/>
  </r>
  <r>
    <n v="2251605"/>
    <s v="HP Inc."/>
    <s v="Hewlett-Packard"/>
    <s v="HP LaserJet Enterprise M506dh"/>
    <s v="F2A71A"/>
    <m/>
    <s v="Printers"/>
    <s v="Standard"/>
    <n v="220"/>
    <n v="360"/>
    <m/>
    <s v="Electro-photographic (EP)"/>
    <x v="0"/>
    <x v="34"/>
    <s v="Yes"/>
    <n v="2.1949999999999998"/>
    <n v="114.14"/>
    <n v="52.130104000000003"/>
    <s v="None, None"/>
    <x v="39"/>
    <d v="2015-09-24T00:00:00"/>
    <s v="United States, Australia, New Zealand, Switzerland, Europe, Taiwan, Japan, Canada"/>
    <s v="ES_1024439_11022015000000_0006779"/>
    <x v="1"/>
    <n v="3.08"/>
    <n v="53.386666666666663"/>
    <x v="94"/>
    <n v="28.499999999999996"/>
  </r>
  <r>
    <n v="2241071"/>
    <s v="HP Inc."/>
    <s v="Hewlett-Packard"/>
    <s v="HP LaserJet Pro MFP M426dw"/>
    <s v="F6W13A"/>
    <s v="HP LaserJet Pro MFP M426fdn,F6W14A,; HP LaserJet Pro MFP M426fdw,F6W15A,; HP LaserJet Pro MFP M426m,F6W19A,"/>
    <s v="Multifunction Devices (MFD)"/>
    <s v="Standard"/>
    <n v="216"/>
    <n v="356"/>
    <m/>
    <s v="Electro-photographic (EP)"/>
    <x v="0"/>
    <x v="30"/>
    <s v="Yes"/>
    <n v="1.2829999999999999"/>
    <n v="66.715999999999994"/>
    <n v="24.497199999999996"/>
    <s v="Wired &gt; 20 MHz and &lt; 500 MHz - 100/10 Mb/s Ethernet,Wired &gt; 20 MHz and &lt; 500 MHz - USB 2.x, None"/>
    <x v="40"/>
    <d v="2015-06-03T00:00:00"/>
    <s v="United States, Australia, New Zealand, Switzerland, Europe, Taiwan, Japan, Canada"/>
    <s v="ES_1024439_F6W13A_04152015151248_2754022"/>
    <x v="0"/>
    <n v="3.03"/>
    <n v="52.52"/>
    <x v="95"/>
    <n v="26.8"/>
  </r>
  <r>
    <n v="2235545"/>
    <s v="HP Inc."/>
    <s v="Hewlett-Packard"/>
    <s v="HP LaserJet Enterprise M605dh"/>
    <s v="L4W89A"/>
    <m/>
    <s v="Printers"/>
    <s v="Standard"/>
    <n v="216"/>
    <n v="356"/>
    <m/>
    <s v="Electro-photographic (EP)"/>
    <x v="0"/>
    <x v="14"/>
    <s v="Yes"/>
    <n v="2.9710000000000001"/>
    <n v="154.49199999999999"/>
    <n v="69.383348666666663"/>
    <s v="None, None"/>
    <x v="38"/>
    <d v="2015-03-16T00:00:00"/>
    <s v="United States, Australia, New Zealand, Switzerland, Europe, Taiwan, Canada"/>
    <s v="ES_1024439_4012015000000_0006420"/>
    <x v="1"/>
    <n v="5.4799999999999995"/>
    <n v="94.986666666666665"/>
    <x v="96"/>
    <n v="38.999999999999993"/>
  </r>
  <r>
    <n v="2235524"/>
    <s v="HP Inc."/>
    <s v="HP"/>
    <s v="HP Color LaserJet Enterprise M553x"/>
    <s v="B5L26A"/>
    <s v="HP Color LaserJet Enterprise M553dn,B5L25A,Does not have touch screen control panel, wireless direct NFC or 550 sheet input tray; HP Color LaserJet Enterprise M553xm,B5L39A,identical to Tested Model; HP Color LaserJet Managed M553dmn,B5L38A,Does not have touch screen control, wireless direct NFC, or 550 sheet input tray"/>
    <s v="Printers"/>
    <s v="Standard"/>
    <n v="220"/>
    <n v="360"/>
    <m/>
    <s v="Electro-photographic (EP)"/>
    <x v="1"/>
    <x v="10"/>
    <s v="Yes"/>
    <n v="1.9450000000000001"/>
    <n v="101.14"/>
    <n v="49.597955333333331"/>
    <s v="None, None"/>
    <x v="38"/>
    <d v="2015-03-06T00:00:00"/>
    <s v="United States, Australia, New Zealand, Switzerland, Europe, Taiwan, Japan, Canada"/>
    <s v="ES_1024439_4012015000000_0006245"/>
    <x v="1"/>
    <n v="5.85"/>
    <n v="101.39999999999999"/>
    <x v="97"/>
    <n v="31"/>
  </r>
  <r>
    <n v="2249738"/>
    <s v="HP Inc."/>
    <s v="HP"/>
    <s v="HP Color LaserJet Pro MFP M477fdn"/>
    <s v="CF378M"/>
    <m/>
    <s v="Multifunction Devices (MFD)"/>
    <s v="Standard"/>
    <n v="216"/>
    <n v="356"/>
    <m/>
    <s v="Electro-photographic (EP)"/>
    <x v="1"/>
    <x v="9"/>
    <s v="Yes"/>
    <n v="1.3680000000000001"/>
    <n v="71.135999999999996"/>
    <n v="25.051242666666667"/>
    <s v="None, None"/>
    <x v="40"/>
    <d v="2015-10-08T00:00:00"/>
    <s v="United States, Australia, New Zealand, Switzerland, Europe, Taiwan, Canada"/>
    <s v="ES_1024439_10082015000000_0006750"/>
    <x v="0"/>
    <n v="3.69"/>
    <n v="63.96"/>
    <x v="98"/>
    <n v="21.1"/>
  </r>
  <r>
    <n v="2261995"/>
    <s v="HP Inc."/>
    <s v="HP"/>
    <s v="HP PageWide Pro 452dw Printer"/>
    <s v="D3Q16A"/>
    <s v="HP PageWide Pro 452dn Printer,D3Q15A,no wireless, no Eprint; HP PageWide Pro 452dwt,W2Z52A,different input tray configuration"/>
    <s v="Printers"/>
    <s v="Standard"/>
    <n v="220"/>
    <n v="360"/>
    <m/>
    <s v="High Performance IJ"/>
    <x v="1"/>
    <x v="10"/>
    <s v="Yes"/>
    <n v="0.73499999999999999"/>
    <n v="38.22"/>
    <n v="27.983314666666669"/>
    <s v="None, None"/>
    <x v="41"/>
    <d v="2016-01-28T00:00:00"/>
    <s v="United States, Australia, New Zealand, Switzerland, Europe, Taiwan, Japan, Canada"/>
    <s v="ES_1024439_3082016000000_0006979"/>
    <x v="1"/>
    <n v="5.85"/>
    <n v="101.39999999999999"/>
    <x v="99"/>
    <n v="31"/>
  </r>
  <r>
    <n v="2261998"/>
    <s v="HP Inc."/>
    <s v="HP"/>
    <s v="HP PageWide Pro 552dw Printer"/>
    <s v="D3Q17A"/>
    <s v="HP PageWide Managed P55250dw Printer,J6U55A,Managed Print Services Version"/>
    <s v="Printers"/>
    <s v="Standard"/>
    <n v="220"/>
    <n v="360"/>
    <m/>
    <s v="High Performance IJ"/>
    <x v="1"/>
    <x v="27"/>
    <s v="Yes"/>
    <n v="0.96599999999999997"/>
    <n v="50.231999999999999"/>
    <n v="32.200479999999999"/>
    <s v="None, None"/>
    <x v="41"/>
    <d v="2016-01-29T00:00:00"/>
    <s v="United States, Australia, New Zealand, Switzerland, Europe, Taiwan, Japan, Canada"/>
    <s v="ES_1024439_3082016000000_0006992"/>
    <x v="1"/>
    <n v="11.85"/>
    <n v="205.39999999999998"/>
    <x v="100"/>
    <n v="93.899999999999977"/>
  </r>
  <r>
    <n v="2261994"/>
    <s v="HP Inc."/>
    <s v="HP"/>
    <s v="HP PageWide Pro 477dw MFP"/>
    <s v="D3Q20A"/>
    <s v="HP PageWide Pro 477dn MFP,D3Q19A,No Wireless; HP PageWide Pro 477dwt,W2Z53A,Different input tray configuration"/>
    <s v="Multifunction Devices (MFD)"/>
    <s v="Standard"/>
    <n v="330"/>
    <n v="360"/>
    <m/>
    <s v="High Performance IJ"/>
    <x v="1"/>
    <x v="10"/>
    <s v="Yes"/>
    <n v="0.91600000000000004"/>
    <n v="47.631999999999998"/>
    <n v="33.599227999999997"/>
    <s v="None, None"/>
    <x v="41"/>
    <d v="2016-01-28T00:00:00"/>
    <s v="United States, Australia, New Zealand, Switzerland, Europe, Taiwan, Japan, Canada"/>
    <s v="ES_1024439_3082016000000_0006983"/>
    <x v="0"/>
    <n v="6.25"/>
    <n v="108.33333333333333"/>
    <x v="101"/>
    <n v="31.9"/>
  </r>
  <r>
    <n v="2261996"/>
    <s v="HP Inc."/>
    <s v="HP"/>
    <s v="HP PageWide Pro 577dw MFP"/>
    <s v="D3Q21A"/>
    <s v="HP PageWide Managed P57750dw MFP,J9V82A,Managed Print Services Version"/>
    <s v="Multifunction Devices (MFD)"/>
    <s v="Standard"/>
    <n v="330"/>
    <n v="360"/>
    <m/>
    <s v="High Performance IJ"/>
    <x v="1"/>
    <x v="25"/>
    <s v="Yes"/>
    <n v="1.014"/>
    <n v="52.728000000000002"/>
    <n v="32.093897333333338"/>
    <s v="None, None"/>
    <x v="41"/>
    <d v="2016-02-15T00:00:00"/>
    <s v="United States, Australia, New Zealand, Switzerland, Europe, Taiwan, Japan, Canada"/>
    <s v="ES_1024439_3082016000000_0007013"/>
    <x v="0"/>
    <n v="8.25"/>
    <n v="143"/>
    <x v="102"/>
    <n v="38.200000000000003"/>
  </r>
  <r>
    <n v="2235559"/>
    <s v="HP Inc."/>
    <s v="HP"/>
    <s v="HP LaserJet Enterprise M605x"/>
    <s v="E6B71A"/>
    <s v="HP LaserJet Enterprise M605dn,E6B70A,No NFC or wireless or additional 500 sheet tray or 4.3&quot; touch screen; HP LaserJet Enterprise M605dnm,L3U53A,M605dn for Managed Print Service business; HP LaserJet Enterprise M605xm,L3U54A,Same as M605x but used for HP Managed Print Service (MPS) business"/>
    <s v="Printers"/>
    <s v="Standard"/>
    <n v="216"/>
    <n v="356"/>
    <m/>
    <s v="Electro-photographic (EP)"/>
    <x v="0"/>
    <x v="14"/>
    <s v="Yes"/>
    <n v="2.7850000000000001"/>
    <n v="144.82"/>
    <n v="59.865416000000003"/>
    <s v="None, None"/>
    <x v="38"/>
    <d v="2015-03-16T00:00:00"/>
    <s v="United States, Australia, New Zealand, Switzerland, Europe, Taiwan, Japan, Canada"/>
    <s v="ES_1024439_4012015000000_0006404"/>
    <x v="1"/>
    <n v="5.4799999999999995"/>
    <n v="94.986666666666665"/>
    <x v="103"/>
    <n v="38.999999999999993"/>
  </r>
  <r>
    <n v="2251606"/>
    <s v="HP Inc."/>
    <s v="HP"/>
    <s v="HP LaserJet Enterprise Flow MFP M527z"/>
    <s v="F2A78A"/>
    <s v="HP LaserJet Enterprise MFP M527dn,F2A76A,Less fax, Encrypted HDD, Integrated NFC and workflow feature; HP LaserJet Enterprise MFP M527f,F2A77A,Less Integrated NFC and workflow feature; HP LaserJet Managed Flow MFP M527c,F2A81A,Less Integrated NFC; HP LaserJet Managed Flow MFP M527cm,F2A80A,Managed Print Services version. Less Integrated NFC; HP LaserJet Managed MFP M527dnm,F2A79A,Managed Print Services version. Less fax, Encrypted HDD, Integrated NFC and workflow feature"/>
    <s v="Multifunction Devices (MFD)"/>
    <s v="Standard"/>
    <n v="220"/>
    <n v="360"/>
    <m/>
    <s v="Electro-photographic (EP)"/>
    <x v="0"/>
    <x v="13"/>
    <s v="Yes"/>
    <n v="1.758"/>
    <n v="91.415999999999997"/>
    <n v="28.97852533333333"/>
    <s v="None, None"/>
    <x v="39"/>
    <d v="2015-10-05T00:00:00"/>
    <s v="United States, Australia, New Zealand, Switzerland, Europe, Taiwan, Japan, Canada"/>
    <s v="ES_1024439_11022015000000_0006834"/>
    <x v="0"/>
    <n v="3.8000000000000003"/>
    <n v="65.866666666666674"/>
    <x v="104"/>
    <n v="32.200000000000003"/>
  </r>
  <r>
    <n v="2265612"/>
    <s v="HP Inc."/>
    <s v="HP"/>
    <s v="HP PageWide Enterprise Color MFP 586dn"/>
    <s v="G1W39A"/>
    <s v="HP PageWide Managed Color MFP E58650dn,L3U42A,Managed Print Services Version"/>
    <s v="Multifunction Devices (MFD)"/>
    <s v="Standard"/>
    <n v="330"/>
    <n v="360"/>
    <m/>
    <s v="High Performance IJ"/>
    <x v="1"/>
    <x v="16"/>
    <s v="Yes"/>
    <n v="1.87"/>
    <n v="97.24"/>
    <n v="79.347943999999998"/>
    <s v="None, None"/>
    <x v="6"/>
    <d v="2016-02-15T00:00:00"/>
    <s v="United States, Australia, New Zealand, Switzerland, Europe, Taiwan, Japan, Canada"/>
    <s v="ES_1024439_5022016000000_0007017"/>
    <x v="0"/>
    <n v="15.750000000000004"/>
    <n v="273.00000000000006"/>
    <x v="105"/>
    <n v="75.599999999999994"/>
  </r>
  <r>
    <n v="2265613"/>
    <s v="HP Inc."/>
    <s v="HP"/>
    <s v="HP PageWide Enterprise Color Flow MFP 586z"/>
    <s v="G1W41A"/>
    <s v="HP PageWide Enterprise Color MFP 586f,G1W40A,No fax, Hard Disk Drive, or workflow features; HP PageWide Managed Color Flow MFP E58650z,L3U43A,Managed Print Services Version"/>
    <s v="Multifunction Devices (MFD)"/>
    <s v="Standard"/>
    <n v="330"/>
    <n v="360"/>
    <m/>
    <s v="High Performance IJ"/>
    <x v="1"/>
    <x v="16"/>
    <s v="Yes"/>
    <n v="1.877"/>
    <n v="97.603999999999999"/>
    <n v="78.812361333333342"/>
    <s v="None, None"/>
    <x v="6"/>
    <d v="2016-02-18T00:00:00"/>
    <s v="United States, Australia, New Zealand, Switzerland, Europe, Taiwan, Japan, Canada"/>
    <s v="ES_1024439_5022016000000_0007021"/>
    <x v="0"/>
    <n v="15.750000000000004"/>
    <n v="273.00000000000006"/>
    <x v="106"/>
    <n v="75.599999999999994"/>
  </r>
  <r>
    <n v="2265616"/>
    <s v="HP Inc."/>
    <s v="HP"/>
    <s v="HP PageWide Enterprise Color 556dn"/>
    <s v="G1W46A"/>
    <s v="HP PageWide Managed Color E55650dn,L3U44A,identical to 556dn, but used for Managed Print Services business"/>
    <s v="Printers"/>
    <s v="Standard"/>
    <n v="330"/>
    <n v="360"/>
    <m/>
    <s v="High Performance IJ"/>
    <x v="1"/>
    <x v="16"/>
    <s v="Yes"/>
    <n v="1.34"/>
    <n v="69.680000000000007"/>
    <n v="58.828977999999992"/>
    <s v="None, None"/>
    <x v="6"/>
    <d v="2016-03-17T00:00:00"/>
    <s v="United States, Australia, New Zealand, Switzerland, Europe, Taiwan, Japan, Canada"/>
    <s v="ES_1024439_5022016000000_0007135"/>
    <x v="1"/>
    <n v="13.15"/>
    <n v="227.93333333333337"/>
    <x v="107"/>
    <n v="123.89999999999998"/>
  </r>
  <r>
    <n v="2265617"/>
    <s v="HP Inc."/>
    <s v="HP"/>
    <s v="HP PageWide Enterprise Color 556xh"/>
    <s v="G1W47A"/>
    <m/>
    <s v="Printers"/>
    <s v="Standard"/>
    <n v="330"/>
    <n v="360"/>
    <m/>
    <s v="High Performance IJ"/>
    <x v="1"/>
    <x v="16"/>
    <s v="Yes"/>
    <n v="1.585"/>
    <n v="82.42"/>
    <n v="67.717832000000001"/>
    <s v="None, None"/>
    <x v="6"/>
    <d v="2016-03-17T00:00:00"/>
    <s v="United States, Australia, New Zealand, Switzerland, Europe, Taiwan, Japan, Canada"/>
    <s v="ES_1024439_5022016000000_0007139"/>
    <x v="1"/>
    <n v="13.15"/>
    <n v="227.93333333333337"/>
    <x v="108"/>
    <n v="123.89999999999998"/>
  </r>
  <r>
    <n v="2266098"/>
    <s v="HP Inc."/>
    <s v="HP"/>
    <s v="HP LaserJet Pro M102w"/>
    <s v="G3Q35A"/>
    <m/>
    <s v="Printers"/>
    <s v="Standard"/>
    <n v="216"/>
    <n v="356"/>
    <m/>
    <s v="Electro-photographic (EP)"/>
    <x v="0"/>
    <x v="35"/>
    <s v="Yes"/>
    <n v="0.56799999999999995"/>
    <n v="29.536000000000001"/>
    <n v="10.681125000000002"/>
    <s v="None, None"/>
    <x v="42"/>
    <d v="2016-05-03T00:00:00"/>
    <s v="United States, Australia, New Zealand, Switzerland, Europe, Taiwan, Canada"/>
    <s v="ES_1024439_G3Q35A_04142016145718_4955560"/>
    <x v="1"/>
    <n v="1.0799999999999998"/>
    <n v="18.719999999999995"/>
    <x v="109"/>
    <n v="14.499999999999998"/>
  </r>
  <r>
    <n v="2269049"/>
    <s v="HP Inc."/>
    <s v="HP"/>
    <s v="HP LaserJet Pro M203dn"/>
    <s v="G3Q46A"/>
    <s v="HP LaserJet Pro M203d,G3Q50A,; HP LaserJet Pro M203dw,G3Q47A,"/>
    <s v="Printers"/>
    <s v="Standard"/>
    <n v="216"/>
    <n v="356"/>
    <m/>
    <s v="Electro-photographic (EP)"/>
    <x v="0"/>
    <x v="7"/>
    <s v="Yes"/>
    <n v="0.88100000000000001"/>
    <n v="45.811999999999998"/>
    <n v="16.712799999999998"/>
    <s v="None, None"/>
    <x v="43"/>
    <d v="2016-06-03T00:00:00"/>
    <s v="United States, Australia, New Zealand, Switzerland, Europe, Taiwan, Canada"/>
    <s v="ES_1024439_G3Q46A_05112016141849_5586664"/>
    <x v="1"/>
    <n v="1.4999999999999998"/>
    <n v="25.999999999999996"/>
    <x v="110"/>
    <n v="19.399999999999999"/>
  </r>
  <r>
    <n v="2270244"/>
    <s v="HP Inc."/>
    <s v="HP"/>
    <s v="HP LaserJet Pro MFP M130a"/>
    <s v="G3Q57A"/>
    <s v="HP LaserJet Pro MFP M130fn,G3Q59A,; HP LaserJet Pro MFP M130fw,G3Q60A,; HP LaserJet Pro MFP M130nw,G3Q58A,"/>
    <s v="Multifunction Devices (MFD)"/>
    <s v="Standard"/>
    <n v="216"/>
    <n v="356"/>
    <m/>
    <s v="Electro-photographic (EP)"/>
    <x v="0"/>
    <x v="35"/>
    <s v="No"/>
    <n v="0.63500000000000001"/>
    <n v="33.020000000000003"/>
    <n v="14.836250000000001"/>
    <s v="None, None"/>
    <x v="42"/>
    <d v="2016-06-21T00:00:00"/>
    <s v="United States, Australia, New Zealand, Switzerland, Europe, Taiwan, Canada"/>
    <s v="ES_1024439_G3Q57A_05242016133636_4401361"/>
    <x v="0"/>
    <n v="1.6600000000000001"/>
    <n v="28.773333333333337"/>
    <x v="111"/>
    <n v="17.799999999999997"/>
  </r>
  <r>
    <n v="2270283"/>
    <s v="HP Inc."/>
    <s v="HP"/>
    <s v="HP LaserJet Pro MFP M227fdw"/>
    <s v="G3Q75A"/>
    <s v="HP LaserJet Pro MFP M227fdn,G3Q79A,; HP LaserJet Pro MFP M227sdn,G3Q74A,"/>
    <s v="Multifunction Devices (MFD)"/>
    <s v="Standard"/>
    <n v="216"/>
    <n v="356"/>
    <m/>
    <s v="Electro-photographic (EP)"/>
    <x v="0"/>
    <x v="7"/>
    <s v="Yes"/>
    <n v="0.92600000000000005"/>
    <n v="48.152000000000001"/>
    <n v="18.665833333333335"/>
    <s v="None, None"/>
    <x v="43"/>
    <d v="2016-06-22T00:00:00"/>
    <s v="United States, Australia, New Zealand, Switzerland, Europe, Taiwan, Canada"/>
    <s v="ES_1024439_G3Q75A_06122016111724_3373071"/>
    <x v="0"/>
    <n v="2.15"/>
    <n v="37.266666666666666"/>
    <x v="112"/>
    <n v="22"/>
  </r>
  <r>
    <n v="2268918"/>
    <s v="HP Inc."/>
    <s v="HP"/>
    <s v="HP PageWide Pro 352dw"/>
    <s v="J6U57A"/>
    <m/>
    <s v="Printers"/>
    <s v="Standard"/>
    <n v="220"/>
    <n v="360"/>
    <m/>
    <s v="High Performance IJ"/>
    <x v="1"/>
    <x v="13"/>
    <s v="Yes"/>
    <n v="0.69499999999999995"/>
    <n v="36.14"/>
    <n v="25.323566666666665"/>
    <s v="None, None"/>
    <x v="44"/>
    <d v="2016-04-05T00:00:00"/>
    <s v="United States, Australia, New Zealand, Switzerland, Europe, Taiwan, Japan, Canada"/>
    <s v="ES_1024439_6022016000000_0007208"/>
    <x v="1"/>
    <n v="6.85"/>
    <n v="118.73333333333333"/>
    <x v="113"/>
    <n v="33.5"/>
  </r>
  <r>
    <n v="2305083"/>
    <s v="HP Inc."/>
    <s v="HP"/>
    <s v="HP PageWide Enterprise Color 765dn"/>
    <s v="J7Z04A"/>
    <m/>
    <s v="Printers"/>
    <s v="Standard"/>
    <n v="330"/>
    <n v="360"/>
    <m/>
    <s v="High Performance IJ"/>
    <x v="1"/>
    <x v="16"/>
    <s v="Yes"/>
    <n v="1.254"/>
    <n v="65.207999999999998"/>
    <n v="23.56926"/>
    <s v="None, None"/>
    <x v="45"/>
    <d v="2017-09-07T00:00:00"/>
    <s v="United States, Australia, New Zealand, Switzerland, Europe, Taiwan, Japan, Canada"/>
    <s v="ES_1024439_10162017000000_0009738"/>
    <x v="1"/>
    <n v="13.15"/>
    <n v="227.93333333333337"/>
    <x v="114"/>
    <n v="123.89999999999998"/>
  </r>
  <r>
    <n v="2305084"/>
    <s v="HP Inc."/>
    <s v="HP"/>
    <s v="HP PageWide Managed Color E75160dn"/>
    <s v="J7Z06A"/>
    <m/>
    <s v="Printers"/>
    <s v="Standard"/>
    <n v="330"/>
    <n v="360"/>
    <m/>
    <s v="High Performance IJ"/>
    <x v="1"/>
    <x v="28"/>
    <s v="Yes"/>
    <n v="1.33"/>
    <n v="69.16"/>
    <n v="24.59556666666667"/>
    <s v="None, None"/>
    <x v="45"/>
    <d v="2017-09-08T00:00:00"/>
    <s v="United States, Australia, New Zealand, Switzerland, Europe, Taiwan, Japan, Canada"/>
    <s v="ES_1024439_10162017000000_0009763"/>
    <x v="1"/>
    <n v="16.650000000000002"/>
    <n v="288.60000000000002"/>
    <x v="115"/>
    <n v="153.89999999999998"/>
  </r>
  <r>
    <n v="2303204"/>
    <s v="HP Inc."/>
    <s v="HP"/>
    <s v="HP PageWide Managed Color Flow MFP E77660zs"/>
    <s v="J7Z07A"/>
    <s v="HP PageWide Managed Color Flow MFP 77660zs,J7Z03A,Identical to E77660zs but no inline paper finisher module; HP PageWide Managed Color Flow MFP E776z,2GP11A,Identical to the E77660z. LPD version. (80 ppm speed set at regional distribution center); HP PageWide Managed Color MFP E77660dn,Z5G77A,Identical to E77660zs but no inline paper finisher and no scanned data-accelerator module; HP PageWide Managed Color MFP E776dn,2GP05A,Identical to the E77660dn. LPD version. (80 ppm speed set at regional distribution center)"/>
    <s v="Multifunction Devices (MFD)"/>
    <s v="Standard"/>
    <n v="330"/>
    <n v="360"/>
    <m/>
    <s v="High Performance IJ"/>
    <x v="1"/>
    <x v="28"/>
    <s v="Yes"/>
    <n v="2.0230000000000001"/>
    <n v="105.196"/>
    <n v="38.026663999999997"/>
    <s v="None, None"/>
    <x v="45"/>
    <d v="2017-09-06T00:00:00"/>
    <s v="United States, Australia, New Zealand, Switzerland, Europe, Taiwan, Japan, Canada"/>
    <s v="ES_1024439_9062017000000_0009723"/>
    <x v="0"/>
    <n v="19.250000000000004"/>
    <n v="333.66666666666674"/>
    <x v="116"/>
    <n v="86.6"/>
  </r>
  <r>
    <n v="2305082"/>
    <s v="HP Inc."/>
    <s v="HP"/>
    <s v="HP PageWide Enterprise Color MFP 780dn"/>
    <s v="J7Z09A"/>
    <s v="HP PageWide Enterprise Color MFP 780dns,J7Z10A,Identical to E77650zs but has inline paper finisher module"/>
    <s v="Multifunction Devices (MFD)"/>
    <s v="Standard"/>
    <n v="330"/>
    <n v="360"/>
    <m/>
    <s v="High Performance IJ"/>
    <x v="1"/>
    <x v="15"/>
    <s v="Yes"/>
    <n v="1.6080000000000001"/>
    <n v="83.616"/>
    <n v="31.322459999999985"/>
    <s v="None, None"/>
    <x v="45"/>
    <d v="2017-09-07T00:00:00"/>
    <s v="United States, Australia, New Zealand, Switzerland, Europe, Taiwan, Japan, Canada"/>
    <s v="ES_1024439_10162017000000_0009733"/>
    <x v="0"/>
    <n v="11.25"/>
    <n v="195"/>
    <x v="117"/>
    <n v="53.599999999999994"/>
  </r>
  <r>
    <n v="2303171"/>
    <s v="HP Inc."/>
    <s v="HP"/>
    <s v="HP PageWide Enterprise Color Flow MFP 785zs"/>
    <s v="J7Z12A"/>
    <s v="HP PageWide Enterprise Color Flow MFP 785f,J7Z11A,Identical to 785zs, but no inline paper finisher and no wireless"/>
    <s v="Multifunction Devices (MFD)"/>
    <s v="Standard"/>
    <n v="330"/>
    <n v="360"/>
    <m/>
    <s v="High Performance IJ"/>
    <x v="1"/>
    <x v="28"/>
    <s v="Yes"/>
    <n v="2.0150000000000001"/>
    <n v="104.78"/>
    <n v="37.66457066666667"/>
    <s v="None, None"/>
    <x v="45"/>
    <d v="2017-09-05T00:00:00"/>
    <s v="United States, Australia, New Zealand, Switzerland, Europe, Taiwan, Japan, Canada"/>
    <s v="ES_1024439_9052017000000_0009719"/>
    <x v="0"/>
    <n v="19.250000000000004"/>
    <n v="333.66666666666674"/>
    <x v="118"/>
    <n v="86.6"/>
  </r>
  <r>
    <n v="2303161"/>
    <s v="HP Inc."/>
    <s v="HP"/>
    <s v="HP PageWide Managed Color Flow MFP E77650zs"/>
    <s v="J7Z14A"/>
    <s v="HP PageWide Managed Color Flow MFP E77650z,J7Z08A,Identical to E77650zs but no inline paper finisher module; HP PageWide Managed Color Flow MFP E776z,2GP10A,Identical to the E77650z. LPD version. (70 ppm speed set at regional distribution center); HP PageWide Managed Color MFP E77650dn,J7Z13A,Identical to E77650zs but no inline paper finisher and no scanned-data-accelerator module; HP PageWide Managed Color MFP E77650dns,Z5G79A,Identical to E77650zs but no scanned-data-accelerator module; HP PageWide Managed Color MFP E776dn,2GP04A,Identical to the E77650dn. LPD version. (70 ppm speed set at regional distribution center)"/>
    <s v="Multifunction Devices (MFD)"/>
    <s v="Standard"/>
    <n v="330"/>
    <n v="360"/>
    <m/>
    <s v="High Performance IJ"/>
    <x v="1"/>
    <x v="27"/>
    <s v="Yes"/>
    <n v="2.0270000000000001"/>
    <n v="105.404"/>
    <n v="37.83537333333333"/>
    <s v="None, None"/>
    <x v="45"/>
    <d v="2017-08-28T00:00:00"/>
    <s v="United States, Australia, New Zealand, Switzerland, Europe, Taiwan, Japan, Canada"/>
    <s v="ES_1024439_9052017000000_0009709"/>
    <x v="0"/>
    <n v="12.25"/>
    <n v="212.33333333333334"/>
    <x v="119"/>
    <n v="64.599999999999994"/>
  </r>
  <r>
    <n v="2295171"/>
    <s v="HP Inc."/>
    <s v="HP"/>
    <s v="HP Color LaserJet Enterprise M652dn"/>
    <s v="J7Z99A"/>
    <s v="HP Color LaserJet Managed E65050dn,L3U55A,Managed Print version of the M652dn"/>
    <s v="Printers"/>
    <s v="Standard"/>
    <n v="297"/>
    <n v="210"/>
    <m/>
    <s v="Electro-photographic (EP)"/>
    <x v="1"/>
    <x v="25"/>
    <s v="Yes"/>
    <n v="1.958"/>
    <n v="101.816"/>
    <n v="29.945759999999993"/>
    <s v="None, None"/>
    <x v="36"/>
    <d v="2017-04-26T00:00:00"/>
    <s v="United States, Australia, New Zealand, Switzerland, Europe, Taiwan, Japan, Canada"/>
    <s v="ES_1024439_5012017000000_0008566"/>
    <x v="1"/>
    <n v="8.15"/>
    <n v="141.26666666666668"/>
    <x v="120"/>
    <n v="35.5"/>
  </r>
  <r>
    <n v="2295170"/>
    <s v="HP Inc."/>
    <s v="HP"/>
    <s v="HP Color LaserJet Enterprise M653x"/>
    <s v="J8A05A"/>
    <s v="HP Color LaserJet Enterprise M653dh,J8A06A,Does not have additional 550 sheet tray. Does not have wireless.Has 320GB Hard drive; HP Color LaserJet Managed E65060dn,L3U56A,Does not have additional 550 sheet tray. Does not have wireless.Managed Print Services version of 653dn"/>
    <s v="Printers"/>
    <s v="Standard"/>
    <n v="297"/>
    <n v="210"/>
    <m/>
    <s v="Electro-photographic (EP)"/>
    <x v="1"/>
    <x v="26"/>
    <s v="Yes"/>
    <n v="2.4929999999999999"/>
    <n v="129.636"/>
    <n v="36.939239999999998"/>
    <s v="None, None"/>
    <x v="36"/>
    <d v="2017-04-26T00:00:00"/>
    <s v="United States, Australia, New Zealand, Switzerland, Europe, Taiwan, Japan, Canada"/>
    <s v="ES_1024439_5012017000000_0008548"/>
    <x v="1"/>
    <n v="10.15"/>
    <n v="175.93333333333337"/>
    <x v="121"/>
    <n v="39.5"/>
  </r>
  <r>
    <n v="2295164"/>
    <s v="HP Inc."/>
    <s v="HP"/>
    <s v="HP Color LaserJet Enterprise Flow MFP M681z"/>
    <s v="J8A13A"/>
    <s v="HP Color LaserJet Enterprise Flow MFP M681f,J8A12A,Does not have fax. Does not have 3 bin stapler/stacker output.; HP Color LaserJet Enterprise MFP M681dh,J8A10A,Does not have enhanced flow scanner. Does not have fax. Does not have 3 bin stapler/stacker output.; HP Color LaserJet Enterprise MFP M681f,J8A11A,Does not have enhanced flow scanner. Does not have 3 bin stapler/stacker output; HP Color LaserJet Managed MFP E67550dh,L3U66A,Managed Print Services version of M681dh. Does not have enhanced flow scanner. Does not have fax. Does not have 3 bin stapler/stacker output."/>
    <s v="Multifunction Devices (MFD)"/>
    <s v="Standard"/>
    <n v="297"/>
    <n v="210"/>
    <m/>
    <s v="Electro-photographic (EP)"/>
    <x v="1"/>
    <x v="25"/>
    <s v="Yes"/>
    <n v="2.29"/>
    <n v="119.08"/>
    <n v="36.357126000000008"/>
    <s v="None, None"/>
    <x v="36"/>
    <d v="2017-04-26T00:00:00"/>
    <s v="United States, Australia, New Zealand, Switzerland, Europe, Taiwan, Japan, Canada"/>
    <s v="ES_1024439_5012017000000_0008554"/>
    <x v="0"/>
    <n v="8.25"/>
    <n v="143"/>
    <x v="122"/>
    <n v="38.200000000000003"/>
  </r>
  <r>
    <n v="2295167"/>
    <s v="HP Inc."/>
    <s v="HP"/>
    <s v="HP Color LaserJet Enterprise Flow MFP M682z"/>
    <s v="J8A17A"/>
    <s v="HP Color LaserJet Managed Flow MFP E67560z,L3U70A,Managed Print Services version. Does not have fax or wireless. Does not have 2000 sheet high-capacity-input tray"/>
    <s v="Multifunction Devices (MFD)"/>
    <s v="Standard"/>
    <n v="297"/>
    <n v="210"/>
    <m/>
    <s v="Electro-photographic (EP)"/>
    <x v="1"/>
    <x v="26"/>
    <s v="Yes"/>
    <n v="2.718"/>
    <n v="141.33600000000001"/>
    <n v="42.03719000000001"/>
    <s v="None, None"/>
    <x v="36"/>
    <d v="2017-04-26T00:00:00"/>
    <s v="United States, Australia, New Zealand, Switzerland, Europe, Taiwan, Japan, Canada"/>
    <s v="ES_1024439_5012017000000_0008562"/>
    <x v="0"/>
    <n v="10.25"/>
    <n v="177.66666666666666"/>
    <x v="123"/>
    <n v="44.2"/>
  </r>
  <r>
    <n v="2263611"/>
    <s v="HP Inc."/>
    <s v="HP"/>
    <s v="HP LaserJet Pro M501dn"/>
    <s v="J8H61A"/>
    <m/>
    <s v="Printers"/>
    <s v="Standard"/>
    <n v="220"/>
    <n v="360"/>
    <m/>
    <s v="Electro-photographic (EP)"/>
    <x v="0"/>
    <x v="13"/>
    <s v="Yes"/>
    <n v="1.677"/>
    <n v="87.203999999999994"/>
    <n v="29.644992000000002"/>
    <s v="None, None"/>
    <x v="46"/>
    <d v="2016-02-04T00:00:00"/>
    <s v="United States, Australia, New Zealand, Switzerland, Europe, Taiwan, Japan, Canada"/>
    <s v="ES_1024439_4012016000000_0007010"/>
    <x v="1"/>
    <n v="3.4000000000000004"/>
    <n v="58.933333333333337"/>
    <x v="124"/>
    <n v="29.899999999999995"/>
  </r>
  <r>
    <n v="2295155"/>
    <s v="HP Inc."/>
    <s v="HP"/>
    <s v="HP LaserJet Enterprise MFP M631z"/>
    <s v="J8J65A"/>
    <s v="HP LaserJet Enterprise Flow MFP M631h},J8J64A,Does not have fax, HDD, or 3x550 stand. Has enhanced flow scanner; HP LaserJet Managed MFP E62555dn,J8J66A,Managed Print Services version of M631dn"/>
    <s v="Multifunction Devices (MFD)"/>
    <s v="Standard"/>
    <n v="297"/>
    <n v="210"/>
    <m/>
    <s v="Electro-photographic (EP)"/>
    <x v="0"/>
    <x v="21"/>
    <s v="Yes"/>
    <n v="2.3479999999999999"/>
    <n v="122.096"/>
    <n v="35.652976666666675"/>
    <s v="None, None"/>
    <x v="36"/>
    <d v="2017-04-26T00:00:00"/>
    <s v="United States, Australia, New Zealand, Switzerland, Europe, Taiwan, Japan, Canada"/>
    <s v="ES_1024439_5012017000000_0008529"/>
    <x v="0"/>
    <n v="5.8999999999999995"/>
    <n v="102.26666666666665"/>
    <x v="125"/>
    <n v="41.2"/>
  </r>
  <r>
    <n v="2295156"/>
    <s v="HP Inc."/>
    <s v="HP"/>
    <s v="HP LaserJet Enterprise Flow MFP M632z"/>
    <s v="J8J72A"/>
    <s v="HP LaserJet Enterprise MFP M632fht,J8J71A,does not have 2000 page HCI or flow features; HP LaserJet Enterprise MFP M632h,J8J70A,Does not have fax, 2000 page HCI or flow features; HP LaserJet Managed Flow MFP E62565h,J8J74A,Does not have stapler/stack, fax, or flow features; HP LaserJet Managed Flow MFP E62565z,J8J79A,Managed Print Services version of M632z. Does not have fax; HP LaserJet Managed MFP E62565hs,J8J73A,Does not have fax or flow features"/>
    <s v="Multifunction Devices (MFD)"/>
    <s v="Standard"/>
    <n v="297"/>
    <n v="210"/>
    <m/>
    <s v="Electro-photographic (EP)"/>
    <x v="0"/>
    <x v="15"/>
    <s v="Yes"/>
    <n v="2.8490000000000002"/>
    <n v="148.148"/>
    <n v="42.151884666666668"/>
    <s v="None, None"/>
    <x v="36"/>
    <d v="2017-04-27T00:00:00"/>
    <s v="United States, Australia, New Zealand, Switzerland, Europe, Taiwan, Japan, Canada"/>
    <s v="ES_1024439_5012017000000_0008535"/>
    <x v="0"/>
    <n v="8.4"/>
    <n v="145.6"/>
    <x v="126"/>
    <n v="53"/>
  </r>
  <r>
    <n v="2295157"/>
    <s v="HP Inc."/>
    <s v="HP"/>
    <s v="HP LaserJet Enterprise Flow MFP M633z"/>
    <s v="J8J78A"/>
    <s v="HP LaserJet Enterprise MFP M633fh,J8J76A,Does not have flow features, stapler/stacker, or 2000 page HCI; HP LaserJet Managed Flow MFP E62575z,J8J80A,Managed Print Services version of M633z. Does not have fax"/>
    <s v="Multifunction Devices (MFD)"/>
    <s v="Standard"/>
    <n v="297"/>
    <n v="210"/>
    <m/>
    <s v="Electro-photographic (EP)"/>
    <x v="0"/>
    <x v="16"/>
    <s v="Yes"/>
    <n v="3.4780000000000002"/>
    <n v="180.85599999999999"/>
    <n v="50.275671333333335"/>
    <s v="None, None"/>
    <x v="36"/>
    <d v="2017-04-26T00:00:00"/>
    <s v="United States, Australia, New Zealand, Switzerland, Europe, Taiwan, Japan, Canada"/>
    <s v="ES_1024439_5012017000000_0008543"/>
    <x v="0"/>
    <n v="10.9"/>
    <n v="188.93333333333337"/>
    <x v="127"/>
    <n v="69"/>
  </r>
  <r>
    <n v="2268938"/>
    <s v="HP Inc."/>
    <s v="HP"/>
    <s v="HP PageWide Pro 377dw MFP"/>
    <s v="J9V80A"/>
    <m/>
    <s v="Multifunction Devices (MFD)"/>
    <s v="Standard"/>
    <n v="220"/>
    <n v="360"/>
    <m/>
    <s v="High Performance IJ"/>
    <x v="1"/>
    <x v="13"/>
    <s v="Yes"/>
    <n v="0.84"/>
    <n v="43.68"/>
    <n v="31.306062666666659"/>
    <s v="None, None"/>
    <x v="44"/>
    <d v="2016-04-05T00:00:00"/>
    <s v="United States, Australia, New Zealand, Switzerland, Europe, Taiwan, Japan, Canada"/>
    <s v="ES_1024439_6022016000000_0007211"/>
    <x v="0"/>
    <n v="6.95"/>
    <n v="120.46666666666668"/>
    <x v="128"/>
    <n v="35.200000000000003"/>
  </r>
  <r>
    <n v="2295243"/>
    <s v="HP Inc."/>
    <s v="HP"/>
    <s v="HP LaserJet Enterprise M607dn"/>
    <s v="K0Q15A"/>
    <s v="HP LaserJet Managed E60055dn,M0P33A,Managed Print Services version"/>
    <s v="Printers"/>
    <s v="Standard"/>
    <n v="297"/>
    <n v="210"/>
    <m/>
    <s v="Electro-photographic (EP)"/>
    <x v="0"/>
    <x v="21"/>
    <s v="Yes"/>
    <n v="2.1309999999999998"/>
    <n v="110.812"/>
    <n v="31.257503333333332"/>
    <s v="None, None"/>
    <x v="36"/>
    <d v="2017-05-01T00:00:00"/>
    <s v="United States, Australia, New Zealand, Switzerland, Europe, Taiwan, Japan, Canada"/>
    <s v="ES_1024439_5012017000000_0008623"/>
    <x v="1"/>
    <n v="5.3000000000000007"/>
    <n v="91.866666666666674"/>
    <x v="129"/>
    <n v="36.9"/>
  </r>
  <r>
    <n v="2295244"/>
    <s v="HP Inc."/>
    <s v="HP"/>
    <s v="HP LaserJet Enterprise M608x"/>
    <s v="K0Q19A"/>
    <s v="HP LaserJet Enterprise M608dh,M0P32A,includes a hard disk drive; HP LaserJet Enterprise M608dn,K0Q18A,Does not include additional 500 sheet feeder; HP LaserJet Managed E60065dn,M0P35A,Managed bundle does not include additional 500 sheet feeder; HP LaserJet Managed E60065x,M0P36A,Managed bundle is the same as M608x"/>
    <s v="Printers"/>
    <s v="Standard"/>
    <n v="297"/>
    <n v="210"/>
    <m/>
    <s v="Electro-photographic (EP)"/>
    <x v="0"/>
    <x v="15"/>
    <s v="Yes"/>
    <n v="2.6219999999999999"/>
    <n v="136.34399999999999"/>
    <n v="37.821766666666662"/>
    <s v="None, None"/>
    <x v="36"/>
    <d v="2017-05-01T00:00:00"/>
    <s v="United States, Australia, New Zealand, Switzerland, Europe, Taiwan, Japan, Canada"/>
    <s v="ES_1024439_5012017000000_0008616"/>
    <x v="1"/>
    <n v="6.9"/>
    <n v="119.60000000000001"/>
    <x v="130"/>
    <n v="51.5"/>
  </r>
  <r>
    <n v="2295245"/>
    <s v="HP Inc."/>
    <s v="HP"/>
    <s v="HP LaserJet Enterprise M609x"/>
    <s v="K0Q22A"/>
    <s v="HP LaserJet Enterprise M609dh,K0Q20A,Has a hard disk drive; HP LaserJet Enterprise M609dn,K0Q21A,Does not include additional 500 sheet feeder; HP LaserJet Managed E60075dn,M0P39A,Managed print bundle does not include additional 500 sheet feeder; HP LaserJet Managed E60075x,M0P40A,Managed print version - is the same as M609x"/>
    <s v="Printers"/>
    <s v="Standard"/>
    <n v="297"/>
    <n v="210"/>
    <m/>
    <s v="Electro-photographic (EP)"/>
    <x v="0"/>
    <x v="16"/>
    <s v="Yes"/>
    <n v="3.173"/>
    <n v="164.99600000000001"/>
    <n v="44.984203333333326"/>
    <s v="None, None"/>
    <x v="36"/>
    <d v="2017-05-01T00:00:00"/>
    <s v="United States, Australia, New Zealand, Switzerland, Europe, Taiwan, Japan, Canada"/>
    <s v="ES_1024439_5012017000000_0008609"/>
    <x v="1"/>
    <n v="8.9"/>
    <n v="154.26666666666668"/>
    <x v="131"/>
    <n v="77.5"/>
  </r>
  <r>
    <n v="2261993"/>
    <s v="HP Inc."/>
    <s v="HP"/>
    <s v="HP PageWide Pro 577z MFP"/>
    <s v="K9Z76A"/>
    <m/>
    <s v="Multifunction Devices (MFD)"/>
    <s v="Standard"/>
    <n v="330"/>
    <n v="360"/>
    <m/>
    <s v="High Performance IJ"/>
    <x v="1"/>
    <x v="27"/>
    <s v="Yes"/>
    <n v="1.1060000000000001"/>
    <n v="57.512"/>
    <n v="33.419897333333331"/>
    <s v="None, None"/>
    <x v="41"/>
    <d v="2015-11-20T00:00:00"/>
    <s v="United States, Australia, New Zealand, Switzerland, Europe, Taiwan, Japan, Canada"/>
    <s v="ES_1024439_3082016000000_0006915"/>
    <x v="0"/>
    <n v="12.25"/>
    <n v="212.33333333333334"/>
    <x v="132"/>
    <n v="64.599999999999994"/>
  </r>
  <r>
    <n v="2263605"/>
    <s v="HP Inc."/>
    <s v="HP"/>
    <s v="HP Color LaserJet Pro MFP M377dw"/>
    <s v="M5H23A"/>
    <m/>
    <s v="Multifunction Devices (MFD)"/>
    <s v="Standard"/>
    <n v="220"/>
    <n v="360"/>
    <m/>
    <s v="Electro-photographic (EP)"/>
    <x v="1"/>
    <x v="19"/>
    <s v="Yes"/>
    <n v="1.363"/>
    <n v="70.876000000000005"/>
    <n v="32.773359666666664"/>
    <s v="None, None"/>
    <x v="46"/>
    <d v="2016-02-04T00:00:00"/>
    <s v="United States, Australia, New Zealand, Switzerland, Europe, Taiwan, Canada"/>
    <s v="ES_1024439_4012016000000_0007008"/>
    <x v="0"/>
    <n v="3.3"/>
    <n v="57.199999999999996"/>
    <x v="133"/>
    <n v="18.399999999999999"/>
  </r>
  <r>
    <n v="2270242"/>
    <s v="HP Inc."/>
    <s v="HP"/>
    <s v="HP LaserJet Pro M12a"/>
    <s v="T0L45A"/>
    <s v="HP LaserJet Pro M12w,T0L46A,"/>
    <s v="Printers"/>
    <s v="Standard"/>
    <n v="216"/>
    <n v="356"/>
    <m/>
    <s v="Electro-photographic (EP)"/>
    <x v="0"/>
    <x v="8"/>
    <s v="Yes"/>
    <n v="0.49399999999999999"/>
    <n v="25.687999999999999"/>
    <n v="11.755466666666667"/>
    <s v="None, None"/>
    <x v="42"/>
    <d v="2016-06-21T00:00:00"/>
    <s v="United States, Australia, New Zealand, Switzerland, Europe, Taiwan, Canada"/>
    <s v="ES_1024439_T0L45A_05242016134759_6786462"/>
    <x v="1"/>
    <n v="1.76"/>
    <n v="30.506666666666664"/>
    <x v="134"/>
    <n v="13.1"/>
  </r>
  <r>
    <n v="2267075"/>
    <s v="HP Inc."/>
    <s v="HP"/>
    <s v="HP LaserJet Pro MFP M26a"/>
    <s v="T0L49A"/>
    <s v="HP LaserJet Pro MFP M26nw,T0L50A,"/>
    <s v="Multifunction Devices (MFD)"/>
    <s v="Standard"/>
    <n v="216"/>
    <n v="356"/>
    <m/>
    <s v="Electro-photographic (EP)"/>
    <x v="0"/>
    <x v="8"/>
    <s v="Yes"/>
    <n v="0.59899999999999998"/>
    <n v="31.148"/>
    <n v="16.995983333333331"/>
    <s v="None, None"/>
    <x v="42"/>
    <d v="2016-05-17T00:00:00"/>
    <s v="United States, Australia, New Zealand, Switzerland, Europe, Taiwan, Canada"/>
    <s v="ES_1024439_T0L49A_05042016100638_6035119"/>
    <x v="0"/>
    <n v="1.3800000000000001"/>
    <n v="23.92"/>
    <x v="135"/>
    <n v="16.600000000000001"/>
  </r>
  <r>
    <n v="2295333"/>
    <s v="HP Inc."/>
    <s v="HP"/>
    <s v="HP Color LaserJet Pro M154a"/>
    <s v="T6B51A"/>
    <s v="HP Color LaserJet Pro M154nw,T6B52A,"/>
    <s v="Printers"/>
    <s v="Standard"/>
    <n v="216"/>
    <n v="356"/>
    <m/>
    <s v="Electro-photographic (EP)"/>
    <x v="1"/>
    <x v="36"/>
    <s v="No"/>
    <n v="0.45300000000000001"/>
    <n v="23.556000000000001"/>
    <n v="10.562825"/>
    <s v="None, None"/>
    <x v="47"/>
    <d v="2017-05-02T00:00:00"/>
    <s v="United States, Australia, New Zealand, Switzerland, Europe, Taiwan, Canada"/>
    <s v="ES_1024439_T6B51A_04202017133145_8556787"/>
    <x v="1"/>
    <n v="1.9"/>
    <n v="32.93333333333333"/>
    <x v="136"/>
    <n v="13.9"/>
  </r>
  <r>
    <n v="2295559"/>
    <s v="HP Inc."/>
    <s v="HP"/>
    <s v="HP Color LaserJet Pro M254dw"/>
    <s v="T6B60A"/>
    <s v="HP Color LaserJet Pro M254dn,T6B61A,"/>
    <s v="Printers"/>
    <s v="Standard"/>
    <n v="216"/>
    <n v="356"/>
    <m/>
    <s v="Electro-photographic (EP)"/>
    <x v="1"/>
    <x v="37"/>
    <s v="Yes"/>
    <n v="0.66400000000000003"/>
    <n v="34.527999999999999"/>
    <n v="13.93946666666667"/>
    <s v="None, None"/>
    <x v="47"/>
    <d v="2017-05-02T00:00:00"/>
    <s v="United States, Australia, New Zealand, Switzerland, Europe, Taiwan, Canada"/>
    <s v="ES_1024439_T6B60A_04202017091411_5574457"/>
    <x v="1"/>
    <n v="2.65"/>
    <n v="45.93333333333333"/>
    <x v="137"/>
    <n v="14.8"/>
  </r>
  <r>
    <n v="2295664"/>
    <s v="HP Inc."/>
    <s v="HP"/>
    <s v="HP Color LaserJet Pro MFP M180n"/>
    <s v="T6B70A"/>
    <s v="HP Color LaserJet Pro MFP M180nw,T6B74A,; HP Color LaserJet Pro MFP M181fw,T6B71A,"/>
    <s v="Multifunction Devices (MFD)"/>
    <s v="Standard"/>
    <n v="216"/>
    <n v="356"/>
    <m/>
    <s v="Electro-photographic (EP)"/>
    <x v="1"/>
    <x v="36"/>
    <s v="No"/>
    <n v="0.49299999999999999"/>
    <n v="25.635999999999999"/>
    <n v="12.235275"/>
    <s v="None, None"/>
    <x v="47"/>
    <d v="2017-05-09T00:00:00"/>
    <s v="United States, Australia, New Zealand, Switzerland, Europe, Taiwan, Canada"/>
    <s v="ES_1024439_T6B70A_04272017140544_3381769"/>
    <x v="0"/>
    <n v="2.2599999999999998"/>
    <n v="39.173333333333325"/>
    <x v="138"/>
    <n v="14.8"/>
  </r>
  <r>
    <n v="2297146"/>
    <s v="HP Inc."/>
    <s v="HP"/>
    <s v="HP Color LaserJet Pro MFP M281fdn"/>
    <s v="T6B81A"/>
    <s v="HP Color LaserJet Pro MFP M281cdw,T6B83A,; HP Color LaserJet Pro MFP M281fdw,T6B82A,"/>
    <s v="Multifunction Devices (MFD)"/>
    <s v="Standard"/>
    <n v="216"/>
    <n v="356"/>
    <m/>
    <s v="Electro-photographic (EP)"/>
    <x v="1"/>
    <x v="37"/>
    <s v="Yes"/>
    <n v="0.75900000000000001"/>
    <n v="39.468000000000004"/>
    <n v="17.459866666666667"/>
    <s v="None, None"/>
    <x v="47"/>
    <d v="2017-06-06T00:00:00"/>
    <s v="United States, Australia, New Zealand, Switzerland, Europe, Taiwan, Canada"/>
    <s v="ES_1024439_T6B81A_05312017095838_8694574"/>
    <x v="0"/>
    <n v="2.91"/>
    <n v="50.44"/>
    <x v="139"/>
    <n v="15.700000000000001"/>
  </r>
  <r>
    <n v="2296896"/>
    <s v="HP Inc."/>
    <s v="HP"/>
    <s v="HP PageWide Pro MFP 772dw"/>
    <s v="W1B31A"/>
    <s v="HP PageWide Pro MFP 772dn,Model Numbers Y3Z54A, Y3Z54B, Y3Z54D and Y3Z54V,Identical to W1B31A, but no WiFi and different Model Name and Model Number to identify selling region; HP PageWide Pro MFP 772dw,Model Numbers W1B31B and W1B31D,Identical to W1B31A but with different Model Number to identify_x000a_selling region"/>
    <s v="Multifunction Devices (MFD)"/>
    <s v="Standard"/>
    <n v="297"/>
    <n v="420"/>
    <m/>
    <s v="High Performance IJ"/>
    <x v="1"/>
    <x v="21"/>
    <s v="Yes"/>
    <n v="1.375"/>
    <n v="71.5"/>
    <n v="31.337800000000001"/>
    <s v="None, None"/>
    <x v="48"/>
    <d v="2017-04-20T00:00:00"/>
    <s v="United States, Australia, New Zealand, Switzerland, Europe, Taiwan, Canada"/>
    <s v="ES_1024439_5302017000000_0008504"/>
    <x v="0"/>
    <n v="9.25"/>
    <n v="160.33333333333334"/>
    <x v="140"/>
    <n v="41.2"/>
  </r>
  <r>
    <n v="2296095"/>
    <s v="HP Inc."/>
    <s v="HP"/>
    <s v="HP PageWide Managed MFP P77740dw"/>
    <s v="W1B33A"/>
    <s v="HP PageWide Managed MFP P77740dn,Model Numbers Y3Z57A, Y3Z57B and Y3Z57D,Identical to W1B33A, but no WiFi and different Model Name and Model Numbers to identify selling region; HP PageWide Managed MFP P77740dw,Model Numbers W1B33B, W1B33D and W1B33V,Identical to W1B33A but with different Model Numbers to identify selling region"/>
    <s v="Multifunction Devices (MFD)"/>
    <s v="Standard"/>
    <n v="297"/>
    <n v="420"/>
    <m/>
    <s v="High Performance IJ"/>
    <x v="1"/>
    <x v="26"/>
    <s v="Yes"/>
    <n v="1.393"/>
    <n v="72.436000000000007"/>
    <n v="31.814813333333337"/>
    <s v="None, None"/>
    <x v="48"/>
    <d v="2017-04-20T00:00:00"/>
    <s v="United States, Australia, New Zealand, Switzerland, Europe, Taiwan, Canada"/>
    <s v="ES_1024439_5152017000000_0008496"/>
    <x v="0"/>
    <n v="10.25"/>
    <n v="177.66666666666666"/>
    <x v="141"/>
    <n v="44.2"/>
  </r>
  <r>
    <n v="2296092"/>
    <s v="HP Inc."/>
    <s v="HP"/>
    <s v="HP PageWide Managed MFP P77750z"/>
    <s v="W1B37A"/>
    <s v="HP PageWide Managed MFP P77750z,W1B37B and W1B37D,Identical to W1B37A but with different Model Number to identify selling region"/>
    <s v="Multifunction Devices (MFD)"/>
    <s v="Standard"/>
    <n v="297"/>
    <n v="420"/>
    <m/>
    <s v="High Performance IJ"/>
    <x v="1"/>
    <x v="27"/>
    <s v="Yes"/>
    <n v="1.746"/>
    <n v="90.792000000000002"/>
    <n v="43.712803333333341"/>
    <s v="None, None"/>
    <x v="48"/>
    <d v="2017-04-20T00:00:00"/>
    <s v="United States, Australia, New Zealand, Switzerland, Europe, Taiwan, Canada"/>
    <s v="ES_1024439_5152017000000_0008482"/>
    <x v="0"/>
    <n v="12.25"/>
    <n v="212.33333333333334"/>
    <x v="142"/>
    <n v="64.599999999999994"/>
  </r>
  <r>
    <n v="2296091"/>
    <s v="HP Inc."/>
    <s v="HP"/>
    <s v="HP PageWide Managed MFP P77760z"/>
    <s v="W1B38A"/>
    <s v="HP PageWide Managed MFP P77760z,W1B38B,W1B38C and W1B38BD,Identical to W1B38A but with a different Model Number to identify selling region"/>
    <s v="Multifunction Devices (MFD)"/>
    <s v="Standard"/>
    <n v="297"/>
    <n v="420"/>
    <m/>
    <s v="High Performance IJ"/>
    <x v="1"/>
    <x v="28"/>
    <s v="Yes"/>
    <n v="1.7969999999999999"/>
    <n v="93.444000000000003"/>
    <n v="45.121440000000007"/>
    <s v="None, None"/>
    <x v="48"/>
    <d v="2017-04-20T00:00:00"/>
    <s v="United States, Australia, New Zealand, Switzerland, Europe, Taiwan, Canada"/>
    <s v="ES_1024439_5152017000000_0008477"/>
    <x v="0"/>
    <n v="19.250000000000004"/>
    <n v="333.66666666666674"/>
    <x v="143"/>
    <n v="86.6"/>
  </r>
  <r>
    <n v="2296093"/>
    <s v="HP Inc."/>
    <s v="HP"/>
    <s v="HP PageWide Managed MFP P77740z"/>
    <s v="W1B39A"/>
    <s v="HP PageWide Managed MFP P77740z,Model Numbers W1B39B, W1B39D, &amp; W1B39V,Identical to W1B39A but with different Model Number to identify selling region"/>
    <s v="Multifunction Devices (MFD)"/>
    <s v="Standard"/>
    <n v="297"/>
    <n v="420"/>
    <m/>
    <s v="High Performance IJ"/>
    <x v="1"/>
    <x v="26"/>
    <s v="Yes"/>
    <n v="1.6930000000000001"/>
    <n v="88.036000000000001"/>
    <n v="42.909385999999998"/>
    <s v="None, None"/>
    <x v="48"/>
    <d v="2017-04-20T00:00:00"/>
    <s v="United States, Australia, New Zealand, Switzerland, Europe, Taiwan, Canada"/>
    <s v="ES_1024439_5152017000000_0008486"/>
    <x v="0"/>
    <n v="10.25"/>
    <n v="177.66666666666666"/>
    <x v="144"/>
    <n v="44.2"/>
  </r>
  <r>
    <n v="2293577"/>
    <s v="HP Inc."/>
    <s v="HP"/>
    <s v="HP LaserJet Managed Flow MFP E72525z"/>
    <s v="X3A59A"/>
    <s v="HP LaserJet Managed MFP E72525dn,X3A60A,Does not include advanced scanner that is standard on all Flow products"/>
    <s v="Multifunction Devices (MFD)"/>
    <s v="Standard"/>
    <n v="297"/>
    <n v="420"/>
    <m/>
    <s v="Electro-photographic (EP)"/>
    <x v="0"/>
    <x v="19"/>
    <s v="Yes"/>
    <n v="1.571"/>
    <n v="81.691999999999993"/>
    <n v="26.347061"/>
    <s v="None, None"/>
    <x v="1"/>
    <d v="2017-03-17T00:00:00"/>
    <s v="United States, Australia, New Zealand, Switzerland, Europe, Taiwan, Canada"/>
    <s v="ES_1024439_4042017000000_0008445"/>
    <x v="0"/>
    <n v="2.1"/>
    <n v="36.4"/>
    <x v="145"/>
    <n v="19"/>
  </r>
  <r>
    <n v="2293567"/>
    <s v="HP Inc."/>
    <s v="HP"/>
    <s v="HP LaserJet Managed Flow MFP E72530z"/>
    <s v="X3A62A"/>
    <s v="HP LaserJet Managed MFP E72530dn,X3A63A,Does not include advanced scanner that is standard on all Flow products"/>
    <s v="Multifunction Devices (MFD)"/>
    <s v="Standard"/>
    <n v="297"/>
    <n v="420"/>
    <m/>
    <s v="Electro-photographic (EP)"/>
    <x v="0"/>
    <x v="19"/>
    <s v="Yes"/>
    <n v="2.004"/>
    <n v="104.208"/>
    <n v="27.922071666666664"/>
    <s v="None, None"/>
    <x v="1"/>
    <d v="2017-03-17T00:00:00"/>
    <s v="United States, Australia, New Zealand, Switzerland, Europe, Taiwan, Canada"/>
    <s v="ES_1024439_4042017000000_0008448"/>
    <x v="0"/>
    <n v="2.1"/>
    <n v="36.4"/>
    <x v="146"/>
    <n v="19"/>
  </r>
  <r>
    <n v="2293568"/>
    <s v="HP Inc."/>
    <s v="HP"/>
    <s v="HP LaserJet Managed Flow MFP E72535z"/>
    <s v="X3A65A"/>
    <s v="HP  LaserJet Managed MFP E72535dn,X3A66A,Does not include advanced scanner that is standard on all Flow products"/>
    <s v="Multifunction Devices (MFD)"/>
    <s v="Standard"/>
    <n v="297"/>
    <n v="420"/>
    <m/>
    <s v="Electro-photographic (EP)"/>
    <x v="0"/>
    <x v="12"/>
    <s v="Yes"/>
    <n v="2.3479999999999999"/>
    <n v="122.096"/>
    <n v="36.390484000000001"/>
    <s v="None, None"/>
    <x v="1"/>
    <d v="2017-03-17T00:00:00"/>
    <s v="United States, Australia, New Zealand, Switzerland, Europe, Taiwan, Canada"/>
    <s v="ES_1024439_4042017000000_0008451"/>
    <x v="0"/>
    <n v="3"/>
    <n v="52"/>
    <x v="147"/>
    <n v="25"/>
  </r>
  <r>
    <n v="2293558"/>
    <s v="HP Inc."/>
    <s v="HP"/>
    <s v="HP LaserJet Managed Flow MFP E82540z"/>
    <s v="X3A68A"/>
    <s v="HP LaserJet Managed Flow MFP E82540z,X3869A,Does not include advanced scanner that is standard on all Flow products"/>
    <s v="Multifunction Devices (MFD)"/>
    <s v="Standard"/>
    <n v="297"/>
    <n v="420"/>
    <m/>
    <s v="Electro-photographic (EP)"/>
    <x v="0"/>
    <x v="10"/>
    <s v="Yes"/>
    <n v="2.69"/>
    <n v="139.88"/>
    <n v="41.731126666666675"/>
    <s v="None, None"/>
    <x v="1"/>
    <d v="2017-03-02T00:00:00"/>
    <s v="United States, Australia, New Zealand, Switzerland, Europe, Taiwan, Canada"/>
    <s v="ES_1024439_4042017000000_0008352"/>
    <x v="0"/>
    <n v="3.5500000000000003"/>
    <n v="61.533333333333339"/>
    <x v="148"/>
    <n v="28"/>
  </r>
  <r>
    <n v="2293559"/>
    <s v="HP Inc."/>
    <s v="HP"/>
    <s v="HP LaserJet Managed Flow MFP E82550z"/>
    <s v="X3A71A"/>
    <s v="HP LaserJet Managed MFP E82550dn,X3872A,Does not include advanced scanner that is standard on all Flow products"/>
    <s v="Multifunction Devices (MFD)"/>
    <s v="Standard"/>
    <n v="297"/>
    <n v="420"/>
    <m/>
    <s v="Electro-photographic (EP)"/>
    <x v="0"/>
    <x v="10"/>
    <s v="Yes"/>
    <n v="3.3"/>
    <n v="171.6"/>
    <n v="49.558773333333335"/>
    <s v="None, None"/>
    <x v="1"/>
    <d v="2017-03-02T00:00:00"/>
    <s v="United States, Australia, New Zealand, Switzerland, Europe, Taiwan, Canada"/>
    <s v="ES_1024439_4042017000000_0008355"/>
    <x v="0"/>
    <n v="3.5500000000000003"/>
    <n v="61.533333333333339"/>
    <x v="149"/>
    <n v="28"/>
  </r>
  <r>
    <n v="2293560"/>
    <s v="HP Inc."/>
    <s v="HP"/>
    <s v="HP LaserJet Managed Flow MFP E82560z"/>
    <s v="X3A74A"/>
    <s v="HP LaserJet Managed MFP E82560dn,X3875A,Does not include advanced scanner that is standard on all Flow products"/>
    <s v="Multifunction Devices (MFD)"/>
    <s v="Standard"/>
    <n v="297"/>
    <n v="420"/>
    <m/>
    <s v="Electro-photographic (EP)"/>
    <x v="0"/>
    <x v="10"/>
    <s v="Yes"/>
    <n v="3.2989999999999999"/>
    <n v="171.548"/>
    <n v="49.558773333333335"/>
    <s v="None, None"/>
    <x v="1"/>
    <d v="2017-03-02T00:00:00"/>
    <s v="United States, Australia, New Zealand, Switzerland, Europe, Taiwan, Canada"/>
    <s v="ES_1024439_4042017000000_0008358"/>
    <x v="0"/>
    <n v="3.5500000000000003"/>
    <n v="61.533333333333339"/>
    <x v="149"/>
    <n v="28"/>
  </r>
  <r>
    <n v="2293564"/>
    <s v="HP Inc."/>
    <s v="HP"/>
    <s v="HP Color LaserJet Managed Flow MFP E77822z"/>
    <s v="X3A77A"/>
    <s v="HP Color LaserJet Managed MFP E77822dn,X3A78A,Does not include advanced scanner that is standard on all Flow products"/>
    <s v="Multifunction Devices (MFD)"/>
    <s v="Standard"/>
    <n v="297"/>
    <n v="420"/>
    <m/>
    <s v="Electro-photographic (EP)"/>
    <x v="1"/>
    <x v="37"/>
    <s v="Yes"/>
    <n v="1.5309999999999999"/>
    <n v="79.611999999999995"/>
    <n v="27.248017333333337"/>
    <s v="None, None"/>
    <x v="1"/>
    <d v="2017-03-02T00:00:00"/>
    <s v="United States, Australia, New Zealand, Switzerland, Europe, Taiwan, Canada"/>
    <s v="ES_1024439_4042017000000_0008370"/>
    <x v="0"/>
    <n v="3.21"/>
    <n v="55.639999999999993"/>
    <x v="150"/>
    <n v="15.700000000000001"/>
  </r>
  <r>
    <n v="2293565"/>
    <s v="HP Inc."/>
    <s v="HP"/>
    <s v="HP Color LaserJet Managed Flow MFP E77825z"/>
    <s v="X3A80A"/>
    <s v="HP Color LaserJet Managed MFP E77825dn,X3A81A,Does not include advanced scanner that is standard on all Flow products"/>
    <s v="Multifunction Devices (MFD)"/>
    <s v="Standard"/>
    <n v="297"/>
    <n v="420"/>
    <m/>
    <s v="Electro-photographic (EP)"/>
    <x v="1"/>
    <x v="19"/>
    <s v="Yes"/>
    <n v="1.7649999999999999"/>
    <n v="91.78"/>
    <n v="30.329558999999993"/>
    <s v="None, None"/>
    <x v="1"/>
    <d v="2017-03-02T00:00:00"/>
    <s v="United States, Australia, New Zealand, Switzerland, Europe, Taiwan, Canada"/>
    <s v="ES_1024439_4042017000000_0008373"/>
    <x v="0"/>
    <n v="3.5999999999999996"/>
    <n v="62.4"/>
    <x v="151"/>
    <n v="18.399999999999999"/>
  </r>
  <r>
    <n v="2293566"/>
    <s v="HP Inc."/>
    <s v="HP"/>
    <s v="HP Color LaserJet Managed Flow MFP E77830z"/>
    <s v="X3A83A"/>
    <s v="HP Color LaserJet Managed MFP E77830dn,X3A84A,Does not include advanced scanner that is standard on all Flow products"/>
    <s v="Multifunction Devices (MFD)"/>
    <s v="Standard"/>
    <n v="297"/>
    <n v="420"/>
    <m/>
    <s v="Electro-photographic (EP)"/>
    <x v="1"/>
    <x v="7"/>
    <s v="Yes"/>
    <n v="2.2410000000000001"/>
    <n v="116.532"/>
    <n v="36.551684000000002"/>
    <s v="None, None"/>
    <x v="1"/>
    <d v="2017-03-02T00:00:00"/>
    <s v="United States, Australia, New Zealand, Switzerland, Europe, Taiwan, Canada"/>
    <s v="ES_1024439_4042017000000_0008376"/>
    <x v="0"/>
    <n v="4.25"/>
    <n v="73.666666666666671"/>
    <x v="152"/>
    <n v="22.9"/>
  </r>
  <r>
    <n v="2293561"/>
    <s v="HP Inc."/>
    <s v="HP"/>
    <s v="HP Color LaserJet Managed Flow MFP E87640z"/>
    <s v="X3A86A"/>
    <s v="HP Color LaserJet Managed MFP E87640dn,X3A87A,Does not include advanced scanner that is standard on all Flow products"/>
    <s v="Multifunction Devices (MFD)"/>
    <s v="Standard"/>
    <n v="297"/>
    <n v="420"/>
    <m/>
    <s v="Electro-photographic (EP)"/>
    <x v="0"/>
    <x v="10"/>
    <s v="Yes"/>
    <n v="2.6829999999999998"/>
    <n v="139.51599999999999"/>
    <n v="42.429313333333333"/>
    <s v="None, None"/>
    <x v="1"/>
    <d v="2017-03-02T00:00:00"/>
    <s v="United States, Australia, New Zealand, Switzerland, Europe, Taiwan, Canada"/>
    <s v="ES_1024439_4042017000000_0008361"/>
    <x v="0"/>
    <n v="3.5500000000000003"/>
    <n v="61.533333333333339"/>
    <x v="153"/>
    <n v="28"/>
  </r>
  <r>
    <n v="2293562"/>
    <s v="HP Inc."/>
    <s v="HP"/>
    <s v="HP Color LaserJet Managed Flow MFP E87650z"/>
    <s v="X3A89A"/>
    <s v="HP Color LaserJet Managed MFP E87650dn,X3A90A,Does not include advanced scanner that is standard on all Flow products"/>
    <s v="Multifunction Devices (MFD)"/>
    <s v="Standard"/>
    <n v="297"/>
    <n v="420"/>
    <m/>
    <s v="Electro-photographic (EP)"/>
    <x v="1"/>
    <x v="25"/>
    <s v="Yes"/>
    <n v="3.3180000000000001"/>
    <n v="172.536"/>
    <n v="50.592073999999997"/>
    <s v="None, None"/>
    <x v="1"/>
    <d v="2017-03-02T00:00:00"/>
    <s v="United States, Australia, New Zealand, Switzerland, Europe, Taiwan, Canada"/>
    <s v="ES_1024439_4042017000000_0008364"/>
    <x v="0"/>
    <n v="8.25"/>
    <n v="143"/>
    <x v="154"/>
    <n v="38.200000000000003"/>
  </r>
  <r>
    <n v="2293563"/>
    <s v="HP Inc."/>
    <s v="HP"/>
    <s v="HP Color LaserJet Managed Flow MFP E8760z"/>
    <s v="X3A92A"/>
    <s v="HP Color LaserJet Managed MFP E87660dn,X3A93A,Does not include advanced scanner that is standard on all Flow products"/>
    <s v="Multifunction Devices (MFD)"/>
    <s v="Standard"/>
    <n v="297"/>
    <n v="420"/>
    <m/>
    <s v="Electro-photographic (EP)"/>
    <x v="1"/>
    <x v="26"/>
    <s v="Yes"/>
    <n v="3.3180000000000001"/>
    <n v="172.536"/>
    <n v="50.592073999999997"/>
    <s v="None, None"/>
    <x v="1"/>
    <d v="2017-03-02T00:00:00"/>
    <s v="United States, Australia, New Zealand, Switzerland, Europe, Taiwan, Canada"/>
    <s v="ES_1024439_4042017000000_0008367"/>
    <x v="0"/>
    <n v="10.25"/>
    <n v="177.66666666666666"/>
    <x v="154"/>
    <n v="44.2"/>
  </r>
  <r>
    <n v="2296107"/>
    <s v="HP Inc."/>
    <s v="HP"/>
    <s v="HP PageWide Pro 750dw"/>
    <s v="Y3Z46A"/>
    <s v="HP PageWide Pro 750dn,Y3Z44A, Y3Z44B, Y3Z44D and Y3Z44V,Identical to Y3Z46A, but no WiFi and different Model Number to identify selling region; HP PageWide Pro 750dw,Model Numbers Y3Z46B, Y3Z46D and Y3Z46V,Identical to Y3Z46A but with different Model Number to identify selling region"/>
    <s v="Printers"/>
    <s v="Standard"/>
    <n v="297"/>
    <n v="420"/>
    <m/>
    <s v="High Performance IJ"/>
    <x v="1"/>
    <x v="21"/>
    <s v="Yes"/>
    <n v="1.1639999999999999"/>
    <n v="60.527999999999999"/>
    <n v="28.087384"/>
    <s v="None, None"/>
    <x v="48"/>
    <d v="2017-04-20T00:00:00"/>
    <s v="United States, Australia, New Zealand, Switzerland, Europe, Taiwan, Canada"/>
    <s v="ES_1024439_5152017000000_0008520"/>
    <x v="1"/>
    <n v="9.15"/>
    <n v="158.6"/>
    <x v="155"/>
    <n v="37.5"/>
  </r>
  <r>
    <n v="2296096"/>
    <s v="HP Inc."/>
    <s v="HP"/>
    <s v="HP PageWide Managed P75050dw"/>
    <s v="Y3Z47A"/>
    <s v="HP PageWide Managed P75050dn,Model Numbers Y3Z45A, Y3Z45B and Y3Z45D,Identical to Y3Z47A, but no WiFi and different Model Name and Model Number to identify selling region; HP PageWide Managed P75050dw,Model Numbers Y3Z47B, Y3Z47D and Y3Z47V,Identical to Y3Z47A but with different Model Number to identify selling region"/>
    <s v="Printers"/>
    <s v="Standard"/>
    <n v="297"/>
    <n v="420"/>
    <m/>
    <s v="High Performance IJ"/>
    <x v="1"/>
    <x v="27"/>
    <s v="Yes"/>
    <n v="1.2230000000000001"/>
    <n v="63.595999999999997"/>
    <n v="28.835949999999997"/>
    <s v="None, None"/>
    <x v="48"/>
    <d v="2017-04-20T00:00:00"/>
    <s v="United States, Australia, New Zealand, Switzerland, Europe, Taiwan, Canada"/>
    <s v="ES_1024439_5152017000000_0008512"/>
    <x v="1"/>
    <n v="12.15"/>
    <n v="210.60000000000002"/>
    <x v="156"/>
    <n v="93.899999999999977"/>
  </r>
  <r>
    <n v="2296094"/>
    <s v="HP Inc."/>
    <s v="HP"/>
    <s v="HP PageWide Pro MFP 777z"/>
    <s v="Y3Z55A"/>
    <s v="HP PageWide Pro MFP 777z,Y3Z55B, Y3Z55D and Y3Z55V,Identical to Y3Z55A but with different Model Number to identify selling region"/>
    <s v="Multifunction Devices (MFD)"/>
    <s v="Standard"/>
    <n v="297"/>
    <n v="420"/>
    <m/>
    <s v="High Performance IJ"/>
    <x v="1"/>
    <x v="15"/>
    <s v="Yes"/>
    <n v="1.73"/>
    <n v="89.96"/>
    <n v="18.056999999999999"/>
    <s v="None, None"/>
    <x v="48"/>
    <d v="2017-04-20T00:00:00"/>
    <s v="United States, Australia, New Zealand, Switzerland, Europe, Taiwan, Canada"/>
    <s v="ES_1024439_5152017000000_0008491"/>
    <x v="0"/>
    <n v="11.25"/>
    <n v="195"/>
    <x v="157"/>
    <n v="53.599999999999994"/>
  </r>
  <r>
    <n v="2306716"/>
    <s v="HP Inc."/>
    <s v="Samsung"/>
    <s v="CLP-680DW"/>
    <s v="CLP-680DW"/>
    <s v="CLP-680ND,CLP-680ND,"/>
    <s v="Printers"/>
    <s v="Standard"/>
    <n v="216"/>
    <n v="356"/>
    <m/>
    <s v="Electro-photographic (EP)"/>
    <x v="1"/>
    <x v="19"/>
    <s v="Yes"/>
    <n v="1.5"/>
    <n v="78"/>
    <n v="30.560075000000001"/>
    <s v="None, None"/>
    <x v="49"/>
    <d v="2017-11-22T00:00:00"/>
    <s v="United States, Australia, New Zealand, Switzerland, Europe, Taiwan, Canada"/>
    <s v="ES_1024439_CLP-680DW_11232017020710_2830598"/>
    <x v="1"/>
    <n v="3.1"/>
    <n v="53.733333333333341"/>
    <x v="158"/>
    <n v="17.5"/>
  </r>
  <r>
    <n v="2306721"/>
    <s v="HP Inc."/>
    <s v="Samsung"/>
    <s v="CLP-775ND"/>
    <s v="CLP-775ND"/>
    <m/>
    <s v="Printers"/>
    <s v="Standard"/>
    <n v="216"/>
    <n v="356"/>
    <m/>
    <s v="Electro-photographic (EP)"/>
    <x v="1"/>
    <x v="12"/>
    <s v="Yes"/>
    <n v="3.6"/>
    <n v="187.2"/>
    <n v="87.050600000000003"/>
    <s v="None, None"/>
    <x v="49"/>
    <d v="2017-11-22T00:00:00"/>
    <s v="United States, Australia, New Zealand, Switzerland, Europe, Taiwan, Canada"/>
    <s v="ES_1024439_CLP-775ND_11232017022057_3657131"/>
    <x v="1"/>
    <n v="4.8499999999999996"/>
    <n v="84.066666666666663"/>
    <x v="159"/>
    <n v="26.5"/>
  </r>
  <r>
    <n v="2306722"/>
    <s v="HP Inc."/>
    <s v="Samsung"/>
    <s v="CLX-6260FW"/>
    <s v="CLX-6260FW"/>
    <s v="CLX-6260FD,CLX-6260FD,; CLX-6260FR,CLX-6260FR,; CLX-6260ND,CLX-6260ND,"/>
    <s v="Multifunction Devices (MFD)"/>
    <s v="Standard"/>
    <n v="216"/>
    <n v="356"/>
    <m/>
    <s v="Electro-photographic (EP)"/>
    <x v="1"/>
    <x v="19"/>
    <s v="Yes"/>
    <n v="1.6"/>
    <n v="83.2"/>
    <n v="33.121833333333328"/>
    <s v="None, None"/>
    <x v="49"/>
    <d v="2017-11-22T00:00:00"/>
    <s v="United States, Australia, New Zealand, Switzerland, Europe, Taiwan, Canada"/>
    <s v="ES_1024439_CLX-6260FW_11232017022308_3788407"/>
    <x v="0"/>
    <n v="3.3"/>
    <n v="57.199999999999996"/>
    <x v="160"/>
    <n v="18.399999999999999"/>
  </r>
  <r>
    <n v="2306723"/>
    <s v="HP Inc."/>
    <s v="Samsung"/>
    <s v="CLX-8640ND"/>
    <s v="CLX-8640ND"/>
    <m/>
    <s v="Multifunction Devices (MFD)"/>
    <s v="Standard"/>
    <n v="216"/>
    <n v="356"/>
    <m/>
    <s v="Electro-photographic (EP)"/>
    <x v="1"/>
    <x v="10"/>
    <s v="Yes"/>
    <n v="2.8"/>
    <n v="145.6"/>
    <n v="47.7958"/>
    <s v="None, None"/>
    <x v="49"/>
    <d v="2017-11-22T00:00:00"/>
    <s v="United States, Australia, New Zealand, Switzerland, Europe, Taiwan, Canada"/>
    <s v="ES_1024439_CLX-8640ND_11232017022858_4138725"/>
    <x v="0"/>
    <n v="5.95"/>
    <n v="103.13333333333334"/>
    <x v="161"/>
    <n v="31.9"/>
  </r>
  <r>
    <n v="2306749"/>
    <s v="HP Inc."/>
    <s v="Samsung"/>
    <s v="CLX-8650ND"/>
    <s v="CLX-8650ND"/>
    <m/>
    <s v="Multifunction Devices (MFD)"/>
    <s v="Standard"/>
    <n v="216"/>
    <n v="356"/>
    <m/>
    <s v="Electro-photographic (EP)"/>
    <x v="1"/>
    <x v="25"/>
    <s v="Yes"/>
    <n v="3.2"/>
    <n v="166.4"/>
    <n v="52.369200000000006"/>
    <s v="None, None"/>
    <x v="49"/>
    <d v="2017-11-22T00:00:00"/>
    <s v="United States, Australia, New Zealand, Switzerland, Europe, Taiwan, Canada"/>
    <s v="ES_1024439_CLX-8650ND_11232017022956_4196552"/>
    <x v="0"/>
    <n v="7.95"/>
    <n v="137.80000000000001"/>
    <x v="162"/>
    <n v="38.200000000000003"/>
  </r>
  <r>
    <n v="2306756"/>
    <s v="HP Inc."/>
    <s v="Samsung"/>
    <s v="ML-3750ND"/>
    <s v="ML-3750ND"/>
    <m/>
    <s v="Printers"/>
    <s v="Standard"/>
    <n v="216"/>
    <n v="356"/>
    <m/>
    <s v="Electro-photographic (EP)"/>
    <x v="0"/>
    <x v="18"/>
    <s v="Yes"/>
    <n v="2"/>
    <n v="104"/>
    <n v="45.931599999999996"/>
    <s v="None, None"/>
    <x v="49"/>
    <d v="2017-11-22T00:00:00"/>
    <s v="United States, Australia, New Zealand, Switzerland, Europe, Taiwan, Canada"/>
    <s v="ES_1024439_ML-3750ND_11232017023054_4254312"/>
    <x v="1"/>
    <n v="2.2700000000000005"/>
    <n v="39.346666666666671"/>
    <x v="163"/>
    <n v="24.299999999999997"/>
  </r>
  <r>
    <n v="2306750"/>
    <s v="HP Inc."/>
    <s v="Samsung"/>
    <s v="ML-4512ND"/>
    <s v="ML-4512ND"/>
    <m/>
    <s v="Printers"/>
    <s v="Standard"/>
    <n v="216"/>
    <n v="356"/>
    <m/>
    <s v="Electro-photographic (EP)"/>
    <x v="0"/>
    <x v="13"/>
    <s v="Yes"/>
    <n v="2.9"/>
    <n v="150.80000000000001"/>
    <n v="62.966800000000006"/>
    <s v="None, None"/>
    <x v="49"/>
    <d v="2017-11-22T00:00:00"/>
    <s v="United States, Australia, New Zealand, Switzerland, Europe, Taiwan, Canada"/>
    <s v="ES_1024439_ML-4512ND_11232017023202_4322501"/>
    <x v="1"/>
    <n v="3.4000000000000004"/>
    <n v="58.933333333333337"/>
    <x v="164"/>
    <n v="29.899999999999995"/>
  </r>
  <r>
    <n v="2306751"/>
    <s v="HP Inc."/>
    <s v="Samsung"/>
    <s v="ML-5015ND"/>
    <s v="ML-5015ND"/>
    <s v="ML-5010ND,ML-5010ND,; ML-5012ND,ML-5012ND,"/>
    <s v="Printers"/>
    <s v="Standard"/>
    <n v="216"/>
    <n v="356"/>
    <m/>
    <s v="Electro-photographic (EP)"/>
    <x v="0"/>
    <x v="25"/>
    <s v="Yes"/>
    <n v="3.4"/>
    <n v="176.8"/>
    <n v="73.319999999999993"/>
    <s v="None, None"/>
    <x v="49"/>
    <d v="2017-11-22T00:00:00"/>
    <s v="United States, Australia, New Zealand, Switzerland, Europe, Taiwan, Canada"/>
    <s v="ES_1024439_ML-5015ND_11232017023304_4384841"/>
    <x v="1"/>
    <n v="4.2"/>
    <n v="72.8"/>
    <x v="165"/>
    <n v="33.4"/>
  </r>
  <r>
    <n v="2306757"/>
    <s v="HP Inc."/>
    <s v="Samsung"/>
    <s v="ML-5515ND"/>
    <s v="ML-5515ND"/>
    <m/>
    <s v="Printers"/>
    <s v="Standard"/>
    <n v="216"/>
    <n v="356"/>
    <m/>
    <s v="Electro-photographic (EP)"/>
    <x v="0"/>
    <x v="21"/>
    <s v="Yes"/>
    <n v="3.8"/>
    <n v="197.6"/>
    <n v="64.290199999999999"/>
    <s v="None, None"/>
    <x v="49"/>
    <d v="2017-11-22T00:00:00"/>
    <s v="United States, Australia, New Zealand, Switzerland, Europe, Taiwan, Canada"/>
    <s v="ES_1024439_ML-5515ND_11232017023907_4747679"/>
    <x v="1"/>
    <n v="5.0000000000000009"/>
    <n v="86.666666666666686"/>
    <x v="166"/>
    <n v="36.9"/>
  </r>
  <r>
    <n v="2306753"/>
    <s v="HP Inc."/>
    <s v="Samsung"/>
    <s v="ML-6515ND"/>
    <s v="ML-6515ND"/>
    <m/>
    <s v="Printers"/>
    <s v="Standard"/>
    <n v="216"/>
    <n v="356"/>
    <m/>
    <s v="Electro-photographic (EP)"/>
    <x v="0"/>
    <x v="15"/>
    <s v="Yes"/>
    <n v="4.7"/>
    <n v="244.4"/>
    <n v="75.236199999999997"/>
    <s v="None, None"/>
    <x v="49"/>
    <d v="2017-11-22T00:00:00"/>
    <s v="United States, Australia, New Zealand, Switzerland, Europe, Taiwan, Canada"/>
    <s v="ES_1024439_ML-6515ND_11232017023956_4796699"/>
    <x v="1"/>
    <n v="6.6000000000000005"/>
    <n v="114.40000000000002"/>
    <x v="167"/>
    <n v="51.5"/>
  </r>
  <r>
    <n v="2307115"/>
    <s v="HP Inc."/>
    <s v="Samsung"/>
    <s v="MultiXpress K2200ND"/>
    <s v="MultiXpress K2200ND"/>
    <s v="MultiXpress K2200,MultiXpress K2200,"/>
    <s v="Multifunction Devices (MFD)"/>
    <s v="Standard"/>
    <n v="297"/>
    <n v="420"/>
    <m/>
    <s v="Electro-photographic (EP)"/>
    <x v="0"/>
    <x v="38"/>
    <s v="Yes"/>
    <n v="0.9"/>
    <n v="46.8"/>
    <n v="15.303599999999999"/>
    <s v="None, None"/>
    <x v="49"/>
    <d v="2017-11-28T00:00:00"/>
    <s v="United States, Australia, New Zealand, Switzerland, Europe, Taiwan, Canada"/>
    <s v="ES_1024439_MultiXpress K2200ND_11292017075250_1970995"/>
    <x v="0"/>
    <n v="1.7500000000000002"/>
    <n v="30.333333333333339"/>
    <x v="168"/>
    <n v="16.600000000000001"/>
  </r>
  <r>
    <n v="2306752"/>
    <s v="HP Inc."/>
    <s v="Samsung"/>
    <s v="MultiXpress K3250NR"/>
    <s v="MultiXpress K3250NR"/>
    <m/>
    <s v="Multifunction Devices (MFD)"/>
    <s v="Standard"/>
    <n v="297"/>
    <n v="420"/>
    <m/>
    <s v="Electro-photographic (EP)"/>
    <x v="0"/>
    <x v="19"/>
    <s v="Yes"/>
    <n v="1.6"/>
    <n v="83.2"/>
    <n v="27.867558333333339"/>
    <s v="None, None"/>
    <x v="49"/>
    <d v="2017-11-22T00:00:00"/>
    <s v="United States, Australia, New Zealand, Switzerland, Europe, Taiwan, Canada"/>
    <s v="ES_1024439_MultiXpress K3250NR_11232017034104_8464957"/>
    <x v="0"/>
    <n v="2.1"/>
    <n v="36.4"/>
    <x v="169"/>
    <n v="19"/>
  </r>
  <r>
    <n v="2306754"/>
    <s v="HP Inc."/>
    <s v="Samsung"/>
    <s v="MultiXpress K3300NR"/>
    <s v="MultiXpress K3300NR"/>
    <m/>
    <s v="Multifunction Devices (MFD)"/>
    <s v="Standard"/>
    <n v="297"/>
    <n v="420"/>
    <m/>
    <s v="Electro-photographic (EP)"/>
    <x v="0"/>
    <x v="7"/>
    <s v="Yes"/>
    <n v="2"/>
    <n v="104"/>
    <n v="33.857199999999992"/>
    <s v="None, None"/>
    <x v="49"/>
    <d v="2017-11-22T00:00:00"/>
    <s v="United States, Australia, New Zealand, Switzerland, Europe, Taiwan, Canada"/>
    <s v="ES_1024439_MultiXpress K3300NR_11232017034201_8521810"/>
    <x v="0"/>
    <n v="2.4499999999999997"/>
    <n v="42.466666666666661"/>
    <x v="170"/>
    <n v="22"/>
  </r>
  <r>
    <n v="2306758"/>
    <s v="HP Inc."/>
    <s v="Samsung"/>
    <s v="MultiXpress K4250RX"/>
    <s v="MultiXpress K4250RX"/>
    <s v="MultiXpress K4250LX,MultiXpress K4250LX,"/>
    <s v="Multifunction Devices (MFD)"/>
    <s v="Standard"/>
    <n v="297"/>
    <n v="420"/>
    <m/>
    <s v="Electro-photographic (EP)"/>
    <x v="0"/>
    <x v="19"/>
    <s v="Yes"/>
    <n v="1.5"/>
    <n v="78"/>
    <n v="27.570508333333333"/>
    <s v="None, None"/>
    <x v="49"/>
    <d v="2017-11-22T00:00:00"/>
    <s v="United States, Australia, New Zealand, Switzerland, Europe, Taiwan, Canada"/>
    <s v="ES_1024439_MultiXpress K4250RX_11232017034304_8584809"/>
    <x v="0"/>
    <n v="2.1"/>
    <n v="36.4"/>
    <x v="171"/>
    <n v="19"/>
  </r>
  <r>
    <n v="2306755"/>
    <s v="HP Inc."/>
    <s v="Samsung"/>
    <s v="MultiXpress K4300LX"/>
    <s v="MultiXpress K4300LX"/>
    <m/>
    <s v="Multifunction Devices (MFD)"/>
    <s v="Standard"/>
    <n v="297"/>
    <n v="420"/>
    <m/>
    <s v="Electro-photographic (EP)"/>
    <x v="0"/>
    <x v="7"/>
    <s v="Yes"/>
    <n v="1.8"/>
    <n v="93.6"/>
    <n v="31.90005"/>
    <s v="None, None"/>
    <x v="49"/>
    <d v="2017-11-22T00:00:00"/>
    <s v="United States, Australia, New Zealand, Switzerland, Europe, Taiwan, Canada"/>
    <s v="ES_1024439_MultiXpress K4300LX_11232017034558_8758428"/>
    <x v="0"/>
    <n v="2.4499999999999997"/>
    <n v="42.466666666666661"/>
    <x v="172"/>
    <n v="22"/>
  </r>
  <r>
    <n v="2306759"/>
    <s v="HP Inc."/>
    <s v="Samsung"/>
    <s v="MultiXpress K4350LX"/>
    <s v="MultiXpress K4350LX"/>
    <m/>
    <s v="Multifunction Devices (MFD)"/>
    <s v="Standard"/>
    <n v="297"/>
    <n v="420"/>
    <m/>
    <s v="Electro-photographic (EP)"/>
    <x v="0"/>
    <x v="12"/>
    <s v="Yes"/>
    <n v="2.2999999999999998"/>
    <n v="119.6"/>
    <n v="38.149800000000006"/>
    <s v="None, None"/>
    <x v="49"/>
    <d v="2017-11-22T00:00:00"/>
    <s v="United States, Australia, New Zealand, Switzerland, Europe, Taiwan, Canada"/>
    <s v="ES_1024439_MultiXpress K4350LX_11232017034642_8802695"/>
    <x v="0"/>
    <n v="3"/>
    <n v="52"/>
    <x v="173"/>
    <n v="25"/>
  </r>
  <r>
    <n v="2306939"/>
    <s v="HP Inc."/>
    <s v="Samsung"/>
    <s v="MultiXpress K7400GX"/>
    <s v="MultiXpress K7400GX"/>
    <s v="MultiXpress K7400LX,MultiXpress K7400LX,"/>
    <s v="Multifunction Devices (MFD)"/>
    <s v="Standard"/>
    <n v="297"/>
    <n v="420"/>
    <m/>
    <s v="Electro-photographic (EP)"/>
    <x v="0"/>
    <x v="10"/>
    <s v="Yes"/>
    <n v="2"/>
    <n v="104"/>
    <n v="36.834200000000003"/>
    <s v="None, None"/>
    <x v="49"/>
    <d v="2017-11-26T00:00:00"/>
    <s v="United States, Australia, New Zealand, Switzerland, Europe, Taiwan, Canada"/>
    <s v="ES_1024439_MultiXpress K7400GX_11272017073945_8385262"/>
    <x v="0"/>
    <n v="3.5500000000000003"/>
    <n v="61.533333333333339"/>
    <x v="174"/>
    <n v="28"/>
  </r>
  <r>
    <n v="2306940"/>
    <s v="HP Inc."/>
    <s v="Samsung"/>
    <s v="MultiXpress K7500GX"/>
    <s v="MultiXpress K7500GX"/>
    <s v="MultiXpress K7500LX,MultiXpress K7500LX,"/>
    <s v="Multifunction Devices (MFD)"/>
    <s v="Standard"/>
    <n v="297"/>
    <n v="420"/>
    <m/>
    <s v="Electro-photographic (EP)"/>
    <x v="0"/>
    <x v="25"/>
    <s v="Yes"/>
    <n v="2.5"/>
    <n v="130"/>
    <n v="43.659199999999998"/>
    <s v="None, None"/>
    <x v="49"/>
    <d v="2017-11-26T00:00:00"/>
    <s v="United States, Australia, New Zealand, Switzerland, Europe, Taiwan, Canada"/>
    <s v="ES_1024439_MultiXpress K7500GX_11272017074517_8717959"/>
    <x v="0"/>
    <n v="4.6499999999999995"/>
    <n v="80.599999999999994"/>
    <x v="175"/>
    <n v="36.700000000000003"/>
  </r>
  <r>
    <n v="2306941"/>
    <s v="HP Inc."/>
    <s v="Samsung"/>
    <s v="MultiXpress K7600GX"/>
    <s v="MultiXpress K7600GX"/>
    <s v="MultiXpress K7600LX,MultiXpress K7600LX,"/>
    <s v="Multifunction Devices (MFD)"/>
    <s v="Standard"/>
    <n v="297"/>
    <n v="420"/>
    <m/>
    <s v="Electro-photographic (EP)"/>
    <x v="0"/>
    <x v="26"/>
    <s v="Yes"/>
    <n v="3"/>
    <n v="156"/>
    <n v="50.731200000000001"/>
    <s v="None, None"/>
    <x v="49"/>
    <d v="2017-11-26T00:00:00"/>
    <s v="United States, Australia, New Zealand, Switzerland, Europe, Taiwan, Canada"/>
    <s v="ES_1024439_MultiXpress K7600GX_11272017074735_8855262"/>
    <x v="0"/>
    <n v="7.1499999999999995"/>
    <n v="123.93333333333332"/>
    <x v="176"/>
    <n v="45.7"/>
  </r>
  <r>
    <n v="2306942"/>
    <s v="HP Inc."/>
    <s v="Samsung"/>
    <s v="MultiXpress M4370LX"/>
    <s v="MultiXpress M4370LX"/>
    <m/>
    <s v="Multifunction Devices (MFD)"/>
    <s v="Standard"/>
    <n v="216"/>
    <n v="356"/>
    <m/>
    <s v="Electro-photographic (EP)"/>
    <x v="0"/>
    <x v="13"/>
    <s v="Yes"/>
    <n v="3.3"/>
    <n v="171.6"/>
    <n v="50.978200000000001"/>
    <s v="None, None"/>
    <x v="49"/>
    <d v="2017-11-26T00:00:00"/>
    <s v="United States, Australia, New Zealand, Switzerland, Europe, Taiwan, Canada"/>
    <s v="ES_1024439_MultiXpress M4370LX_11272017075047_9047364"/>
    <x v="0"/>
    <n v="3.8000000000000003"/>
    <n v="65.866666666666674"/>
    <x v="177"/>
    <n v="32.200000000000003"/>
  </r>
  <r>
    <n v="2306943"/>
    <s v="HP Inc."/>
    <s v="Samsung"/>
    <s v="MultiXpress M5360RX"/>
    <s v="MultiXpress M5360RX"/>
    <m/>
    <s v="Multifunction Devices (MFD)"/>
    <s v="Standard"/>
    <n v="216"/>
    <n v="356"/>
    <m/>
    <s v="Electro-photographic (EP)"/>
    <x v="0"/>
    <x v="21"/>
    <s v="Yes"/>
    <n v="3.9"/>
    <n v="202.8"/>
    <n v="63.999000000000002"/>
    <s v="None, None"/>
    <x v="49"/>
    <d v="2017-11-26T00:00:00"/>
    <s v="United States, Australia, New Zealand, Switzerland, Europe, Taiwan, Canada"/>
    <s v="ES_1024439_MultiXpress M5360RX_11272017075248_9168082"/>
    <x v="0"/>
    <n v="5.6"/>
    <n v="97.066666666666663"/>
    <x v="178"/>
    <n v="41.2"/>
  </r>
  <r>
    <n v="2306944"/>
    <s v="HP Inc."/>
    <s v="Samsung"/>
    <s v="MultiXpress M5370LX"/>
    <s v="MultiXpress M5370LX"/>
    <m/>
    <s v="Multifunction Devices (MFD)"/>
    <s v="Standard"/>
    <n v="216"/>
    <n v="356"/>
    <m/>
    <s v="Electro-photographic (EP)"/>
    <x v="0"/>
    <x v="21"/>
    <s v="Yes"/>
    <n v="3.8"/>
    <n v="197.6"/>
    <n v="57.7408"/>
    <s v="None, None"/>
    <x v="49"/>
    <d v="2017-11-26T00:00:00"/>
    <s v="United States, Australia, New Zealand, Switzerland, Europe, Taiwan, Canada"/>
    <s v="ES_1024439_MultiXpress M5370LX_11272017075416_9256251"/>
    <x v="0"/>
    <n v="5.6"/>
    <n v="97.066666666666663"/>
    <x v="179"/>
    <n v="41.2"/>
  </r>
  <r>
    <n v="2306946"/>
    <s v="HP Inc."/>
    <s v="Samsung"/>
    <s v="MultiXpress X3220NR"/>
    <s v="MultiXpress X3220NR"/>
    <m/>
    <s v="Multifunction Devices (MFD)"/>
    <s v="Standard"/>
    <n v="297"/>
    <n v="420"/>
    <m/>
    <s v="Electro-photographic (EP)"/>
    <x v="1"/>
    <x v="37"/>
    <s v="Yes"/>
    <n v="1.4"/>
    <n v="72.8"/>
    <n v="25.98353333333333"/>
    <s v="None, None"/>
    <x v="49"/>
    <d v="2017-11-26T00:00:00"/>
    <s v="United States, Australia, New Zealand, Switzerland, Europe, Taiwan, Canada"/>
    <s v="ES_1024439_MultiXpress X3220NR_11272017075541_9341448"/>
    <x v="0"/>
    <n v="3.21"/>
    <n v="55.639999999999993"/>
    <x v="180"/>
    <n v="15.700000000000001"/>
  </r>
  <r>
    <n v="2306945"/>
    <s v="HP Inc."/>
    <s v="Samsung"/>
    <s v="MultiXpress X3280NR"/>
    <s v="MultiXpress X3280NR"/>
    <m/>
    <s v="Multifunction Devices (MFD)"/>
    <s v="Standard"/>
    <n v="297"/>
    <n v="420"/>
    <m/>
    <s v="Electro-photographic (EP)"/>
    <x v="1"/>
    <x v="9"/>
    <s v="Yes"/>
    <n v="1.8"/>
    <n v="93.6"/>
    <n v="31.669299999999996"/>
    <s v="None, None"/>
    <x v="49"/>
    <d v="2017-11-26T00:00:00"/>
    <s v="United States, Australia, New Zealand, Switzerland, Europe, Taiwan, Canada"/>
    <s v="ES_1024439_MultiXpress X3280NR_11272017075727_9447783"/>
    <x v="0"/>
    <n v="3.9899999999999998"/>
    <n v="69.16"/>
    <x v="181"/>
    <n v="21.1"/>
  </r>
  <r>
    <n v="2306954"/>
    <s v="HP Inc."/>
    <s v="Samsung"/>
    <s v="MultiXpress X4220RX"/>
    <s v="MultiXpress X4220RX"/>
    <m/>
    <s v="Multifunction Devices (MFD)"/>
    <s v="Standard"/>
    <n v="297"/>
    <n v="420"/>
    <m/>
    <s v="Electro-photographic (EP)"/>
    <x v="1"/>
    <x v="37"/>
    <s v="Yes"/>
    <n v="1.4"/>
    <n v="72.8"/>
    <n v="27.267716666666665"/>
    <s v="None, None"/>
    <x v="49"/>
    <d v="2017-11-26T00:00:00"/>
    <s v="United States, Australia, New Zealand, Switzerland, Europe, Taiwan, Canada"/>
    <s v="ES_1024439_MultiXpress X4220RX_11272017075858_9538297"/>
    <x v="0"/>
    <n v="3.21"/>
    <n v="55.639999999999993"/>
    <x v="182"/>
    <n v="15.700000000000001"/>
  </r>
  <r>
    <n v="2306955"/>
    <s v="HP Inc."/>
    <s v="Samsung"/>
    <s v="MultiXpress X4250LX"/>
    <s v="MultiXpress X4250LX"/>
    <m/>
    <s v="Multifunction Devices (MFD)"/>
    <s v="Standard"/>
    <n v="297"/>
    <n v="420"/>
    <m/>
    <s v="Electro-photographic (EP)"/>
    <x v="1"/>
    <x v="19"/>
    <s v="Yes"/>
    <n v="1.5"/>
    <n v="78"/>
    <n v="28.324508333333334"/>
    <s v="None, None"/>
    <x v="49"/>
    <d v="2017-11-26T00:00:00"/>
    <s v="United States, Australia, New Zealand, Switzerland, Europe, Taiwan, Canada"/>
    <s v="ES_1024439_MultiXpress X4250LX_11272017080021_9621410"/>
    <x v="0"/>
    <n v="3.5999999999999996"/>
    <n v="62.4"/>
    <x v="183"/>
    <n v="18.399999999999999"/>
  </r>
  <r>
    <n v="2306970"/>
    <s v="HP Inc."/>
    <s v="Samsung"/>
    <s v="MultiXpress X4300LX"/>
    <s v="MultiXpress X4300LX"/>
    <m/>
    <s v="Multifunction Devices (MFD)"/>
    <s v="Standard"/>
    <n v="297"/>
    <n v="420"/>
    <m/>
    <s v="Electro-photographic (EP)"/>
    <x v="1"/>
    <x v="7"/>
    <s v="Yes"/>
    <n v="2"/>
    <n v="104"/>
    <n v="34.127383333333334"/>
    <s v="None, None"/>
    <x v="49"/>
    <d v="2017-11-27T00:00:00"/>
    <s v="United States, Australia, New Zealand, Switzerland, Europe, Taiwan, Canada"/>
    <s v="ES_1024439_MultiXpress X4300LX_11282017072200_3720873"/>
    <x v="0"/>
    <n v="4.25"/>
    <n v="73.666666666666671"/>
    <x v="184"/>
    <n v="22.9"/>
  </r>
  <r>
    <n v="2306956"/>
    <s v="HP Inc."/>
    <s v="Samsung"/>
    <s v="MultiXpress X7400GX"/>
    <s v="MultiXpress X7400GX"/>
    <s v="MultiXpress X7400LX,MultiXpress X7400LX,"/>
    <s v="Multifunction Devices (MFD)"/>
    <s v="Standard"/>
    <n v="297"/>
    <n v="420"/>
    <m/>
    <s v="Electro-photographic (EP)"/>
    <x v="1"/>
    <x v="10"/>
    <s v="Yes"/>
    <n v="2.1"/>
    <n v="109.2"/>
    <n v="38.407200000000003"/>
    <s v="None, None"/>
    <x v="49"/>
    <d v="2017-11-26T00:00:00"/>
    <s v="United States, Australia, New Zealand, Switzerland, Europe, Taiwan, Canada"/>
    <s v="ES_1024439_MultiXpress X7400GX_11272017080159_9719533"/>
    <x v="0"/>
    <n v="6.25"/>
    <n v="108.33333333333333"/>
    <x v="185"/>
    <n v="31.9"/>
  </r>
  <r>
    <n v="2306960"/>
    <s v="HP Inc."/>
    <s v="Samsung"/>
    <s v="MultiXpress X7500GX"/>
    <s v="MultiXpress X7500GX"/>
    <s v="MultiXpress X7500LX,MultiXpress X7500LX,"/>
    <s v="Multifunction Devices (MFD)"/>
    <s v="Standard"/>
    <n v="297"/>
    <n v="420"/>
    <m/>
    <s v="Electro-photographic (EP)"/>
    <x v="1"/>
    <x v="25"/>
    <s v="Yes"/>
    <n v="2.6"/>
    <n v="135.19999999999999"/>
    <n v="44.894200000000005"/>
    <s v="None, None"/>
    <x v="49"/>
    <d v="2017-11-26T00:00:00"/>
    <s v="United States, Australia, New Zealand, Switzerland, Europe, Taiwan, Canada"/>
    <s v="ES_1024439_MultiXpress X7500GX_11272017080454_9894294"/>
    <x v="0"/>
    <n v="8.25"/>
    <n v="143"/>
    <x v="186"/>
    <n v="38.200000000000003"/>
  </r>
  <r>
    <n v="2306961"/>
    <s v="HP Inc."/>
    <s v="Samsung"/>
    <s v="MultiXpress X7600GX"/>
    <s v="MultiXpress X7600GX"/>
    <s v=",MultiXpress X7600LX,"/>
    <s v="Multifunction Devices (MFD)"/>
    <s v="Standard"/>
    <n v="297"/>
    <n v="420"/>
    <m/>
    <s v="Electro-photographic (EP)"/>
    <x v="1"/>
    <x v="26"/>
    <s v="Yes"/>
    <n v="3"/>
    <n v="156"/>
    <n v="50.575200000000009"/>
    <s v="None, None"/>
    <x v="49"/>
    <d v="2017-11-26T00:00:00"/>
    <s v="United States, Australia, New Zealand, Switzerland, Europe, Taiwan, Canada"/>
    <s v="ES_1024439_MultiXpress X7600GX_11272017081341_0421048"/>
    <x v="0"/>
    <n v="10.25"/>
    <n v="177.66666666666666"/>
    <x v="187"/>
    <n v="44.2"/>
  </r>
  <r>
    <n v="2306962"/>
    <s v="HP Inc."/>
    <s v="Samsung"/>
    <s v="ProXpress C2620DW"/>
    <s v="ProXpress C2620DW"/>
    <m/>
    <s v="Printers"/>
    <s v="Standard"/>
    <n v="216"/>
    <n v="356"/>
    <m/>
    <s v="Electro-photographic (EP)"/>
    <x v="1"/>
    <x v="39"/>
    <s v="Yes"/>
    <n v="1.7"/>
    <n v="88.4"/>
    <n v="37.400675"/>
    <s v="None, None"/>
    <x v="49"/>
    <d v="2017-11-26T00:00:00"/>
    <s v="United States, Australia, New Zealand, Switzerland, Europe, Taiwan, Canada"/>
    <s v="ES_1024439_ProXpress C2620DW_11272017084046_2046866"/>
    <x v="1"/>
    <n v="3.4"/>
    <n v="58.93333333333333"/>
    <x v="188"/>
    <n v="19.3"/>
  </r>
  <r>
    <n v="2306971"/>
    <s v="HP Inc."/>
    <s v="Samsung"/>
    <s v="ProXpress C2670FW"/>
    <s v="ProXpress C2670FW"/>
    <m/>
    <s v="Multifunction Devices (MFD)"/>
    <s v="Standard"/>
    <n v="216"/>
    <n v="356"/>
    <m/>
    <s v="Electro-photographic (EP)"/>
    <x v="1"/>
    <x v="39"/>
    <s v="Yes"/>
    <n v="1.8"/>
    <n v="93.6"/>
    <n v="36.818058333333326"/>
    <s v="None, None"/>
    <x v="49"/>
    <d v="2017-11-27T00:00:00"/>
    <s v="United States, Australia, New Zealand, Switzerland, Europe, Taiwan, Canada"/>
    <s v="ES_1024439_ProXpress C2670FW_11282017072223_3743604"/>
    <x v="0"/>
    <n v="3.56"/>
    <n v="61.706666666666671"/>
    <x v="189"/>
    <n v="20.200000000000003"/>
  </r>
  <r>
    <n v="2306972"/>
    <s v="HP Inc."/>
    <s v="Samsung"/>
    <s v="ProXpress C3010DW"/>
    <s v="ProXpress C3010DW"/>
    <s v="ProXpress C3010ND,ProXpress C3010ND,"/>
    <s v="Printers"/>
    <s v="Standard"/>
    <n v="216"/>
    <n v="356"/>
    <m/>
    <s v="Electro-photographic (EP)"/>
    <x v="1"/>
    <x v="40"/>
    <s v="Yes"/>
    <n v="1.5"/>
    <n v="78"/>
    <n v="28.121924999999997"/>
    <s v="None, None"/>
    <x v="49"/>
    <d v="2017-11-27T00:00:00"/>
    <s v="United States, Australia, New Zealand, Switzerland, Europe, Taiwan, Canada"/>
    <s v="ES_1024439_ProXpress C3010DW_11282017072247_3767770"/>
    <x v="1"/>
    <n v="4.0500000000000007"/>
    <n v="70.2"/>
    <x v="190"/>
    <n v="22.900000000000002"/>
  </r>
  <r>
    <n v="2306973"/>
    <s v="HP Inc."/>
    <s v="Samsung"/>
    <s v="ProXpress C3060FR"/>
    <s v="ProXpress C3060FR"/>
    <s v="ProXpress C3060FW,ProXpress C3060FW,; ProXpress C3060ND,ProXpress C3060ND,"/>
    <s v="Multifunction Devices (MFD)"/>
    <s v="Standard"/>
    <n v="216"/>
    <n v="356"/>
    <m/>
    <s v="Electro-photographic (EP)"/>
    <x v="1"/>
    <x v="40"/>
    <s v="Yes"/>
    <n v="1.5"/>
    <n v="78"/>
    <n v="26.895700000000001"/>
    <s v="None, None"/>
    <x v="49"/>
    <d v="2017-11-27T00:00:00"/>
    <s v="United States, Australia, New Zealand, Switzerland, Europe, Taiwan, Canada"/>
    <s v="ES_1024439_ProXpress C3060FR_11282017072400_3840782"/>
    <x v="0"/>
    <n v="4.1500000000000004"/>
    <n v="71.933333333333337"/>
    <x v="191"/>
    <n v="23.800000000000004"/>
  </r>
  <r>
    <n v="2306974"/>
    <s v="HP Inc."/>
    <s v="Samsung"/>
    <s v="ProXpress C4010ND"/>
    <s v="ProXpress C4010ND"/>
    <s v="ProXpress C4012ND,ProXpress C4012ND,"/>
    <s v="Printers"/>
    <s v="Standard"/>
    <n v="216"/>
    <n v="356"/>
    <m/>
    <s v="Electro-photographic (EP)"/>
    <x v="1"/>
    <x v="3"/>
    <s v="Yes"/>
    <n v="1.8"/>
    <n v="93.6"/>
    <n v="28.308799999999998"/>
    <s v="None, None"/>
    <x v="49"/>
    <d v="2017-11-27T00:00:00"/>
    <s v="United States, Australia, New Zealand, Switzerland, Europe, Taiwan, Canada"/>
    <s v="ES_1024439_ProXpress C4010ND_11282017072508_3908175"/>
    <x v="1"/>
    <n v="6.25"/>
    <n v="108.33333333333333"/>
    <x v="192"/>
    <n v="32.299999999999997"/>
  </r>
  <r>
    <n v="2306963"/>
    <s v="HP Inc."/>
    <s v="Samsung"/>
    <s v="ProXpress C4060FX"/>
    <s v="ProXpress C4060FX"/>
    <s v="ProXpress C4062FX,ProXpress C4062FX,"/>
    <s v="Multifunction Devices (MFD)"/>
    <s v="Standard"/>
    <n v="216"/>
    <n v="356"/>
    <m/>
    <s v="Electro-photographic (EP)"/>
    <x v="1"/>
    <x v="3"/>
    <s v="Yes"/>
    <n v="1.9"/>
    <n v="98.8"/>
    <n v="34.590400000000002"/>
    <s v="None, None"/>
    <x v="49"/>
    <d v="2017-11-26T00:00:00"/>
    <s v="United States, Australia, New Zealand, Switzerland, Europe, Taiwan, Canada"/>
    <s v="ES_1024439_ProXpress C4060FX_11272017084221_2141624"/>
    <x v="0"/>
    <n v="6.3500000000000005"/>
    <n v="110.06666666666668"/>
    <x v="193"/>
    <n v="33.4"/>
  </r>
  <r>
    <n v="2306975"/>
    <s v="HP Inc."/>
    <s v="Samsung"/>
    <s v="ProXpress M3325ND"/>
    <s v="ProXpress M3325ND"/>
    <s v="ProXpress M3320ND,ProXpress M3320ND,"/>
    <s v="Printers"/>
    <s v="Standard"/>
    <n v="216"/>
    <n v="356"/>
    <m/>
    <s v="Electro-photographic (EP)"/>
    <x v="0"/>
    <x v="12"/>
    <s v="Yes"/>
    <n v="1.5"/>
    <n v="78"/>
    <n v="25.214799999999993"/>
    <s v="None, None"/>
    <x v="49"/>
    <d v="2017-11-27T00:00:00"/>
    <s v="United States, Australia, New Zealand, Switzerland, Europe, Taiwan, Canada"/>
    <s v="ES_1024439_ProXpress M3325ND_11282017072617_3977959"/>
    <x v="1"/>
    <n v="2.0499999999999998"/>
    <n v="35.533333333333331"/>
    <x v="194"/>
    <n v="22.9"/>
  </r>
  <r>
    <n v="2306976"/>
    <s v="HP Inc."/>
    <s v="Samsung"/>
    <s v="ProXpress M3375FD"/>
    <s v="ProXpress M3375FD"/>
    <s v="ProXpress M3370FD,ProXpress M3370FD,"/>
    <s v="Multifunction Devices (MFD)"/>
    <s v="Standard"/>
    <n v="216"/>
    <n v="356"/>
    <m/>
    <s v="Electro-photographic (EP)"/>
    <x v="0"/>
    <x v="12"/>
    <s v="Yes"/>
    <n v="1.5"/>
    <n v="78"/>
    <n v="24.941799999999997"/>
    <s v="None, None"/>
    <x v="49"/>
    <d v="2017-11-27T00:00:00"/>
    <s v="United States, Australia, New Zealand, Switzerland, Europe, Taiwan, Canada"/>
    <s v="ES_1024439_ProXpress M3375FD_11282017072729_4049761"/>
    <x v="0"/>
    <n v="2.7"/>
    <n v="46.800000000000004"/>
    <x v="195"/>
    <n v="25"/>
  </r>
  <r>
    <n v="2306977"/>
    <s v="HP Inc."/>
    <s v="Samsung"/>
    <s v="ProXpress M3825DW"/>
    <s v="ProXpress M3825DW"/>
    <s v="ProXpress M3820DW,ProXpress M3820DW,; ProXpress M3820ND,ProXpress M3820ND,; ProXpress M3825ND,ProXpress M3825ND,"/>
    <s v="Printers"/>
    <s v="Standard"/>
    <n v="216"/>
    <n v="356"/>
    <m/>
    <s v="Electro-photographic (EP)"/>
    <x v="0"/>
    <x v="10"/>
    <s v="Yes"/>
    <n v="2"/>
    <n v="104"/>
    <n v="40.9968"/>
    <s v="None, None"/>
    <x v="49"/>
    <d v="2017-11-27T00:00:00"/>
    <s v="United States, Australia, New Zealand, Switzerland, Europe, Taiwan, Canada"/>
    <s v="ES_1024439_ProXpress M3825DW_11282017072834_4114823"/>
    <x v="1"/>
    <n v="2.6000000000000005"/>
    <n v="45.06666666666667"/>
    <x v="196"/>
    <n v="26.4"/>
  </r>
  <r>
    <n v="2306978"/>
    <s v="HP Inc."/>
    <s v="Samsung"/>
    <s v="ProXpress M3875FW"/>
    <s v="ProXpress M3875FW"/>
    <s v="ProXpress M3870FD,ProXpress M3870FD,; ProXpress M3870FW,ProXpress M3870FW,; ProXpress M3875FD,ProXpress M3875FD,"/>
    <s v="Multifunction Devices (MFD)"/>
    <s v="Standard"/>
    <n v="216"/>
    <n v="356"/>
    <m/>
    <s v="Electro-photographic (EP)"/>
    <x v="0"/>
    <x v="10"/>
    <s v="Yes"/>
    <n v="2"/>
    <n v="104"/>
    <n v="41.646800000000006"/>
    <s v="None, None"/>
    <x v="49"/>
    <d v="2017-11-27T00:00:00"/>
    <s v="United States, Australia, New Zealand, Switzerland, Europe, Taiwan, Canada"/>
    <s v="ES_1024439_ProXpress M3875FW_11282017073103_4263415"/>
    <x v="0"/>
    <n v="3.2500000000000004"/>
    <n v="56.333333333333343"/>
    <x v="197"/>
    <n v="28"/>
  </r>
  <r>
    <n v="2306979"/>
    <s v="HP Inc."/>
    <s v="Samsung"/>
    <s v="ProXpress M4025NX"/>
    <s v="ProXpress M4025NX"/>
    <s v="ProXpress M4020ND,ProXpress M4020ND,; ProXpress M4020NX,ProXpress M4020NX,; ProXpress M4024ND,ProXpress M4024ND,; ProXpress M4025ND,ProXpress M4025ND,"/>
    <s v="Printers"/>
    <s v="Standard"/>
    <n v="216"/>
    <n v="356"/>
    <m/>
    <s v="Electro-photographic (EP)"/>
    <x v="0"/>
    <x v="3"/>
    <s v="Yes"/>
    <n v="1.9"/>
    <n v="98.8"/>
    <n v="29.296800000000005"/>
    <s v="None, None"/>
    <x v="49"/>
    <d v="2017-11-27T00:00:00"/>
    <s v="United States, Australia, New Zealand, Switzerland, Europe, Taiwan, Canada"/>
    <s v="ES_1024439_ProXpress M4025NX_11282017083451_8091215"/>
    <x v="1"/>
    <n v="2.92"/>
    <n v="50.613333333333337"/>
    <x v="198"/>
    <n v="27.799999999999997"/>
  </r>
  <r>
    <n v="2306986"/>
    <s v="HP Inc."/>
    <s v="Samsung"/>
    <s v="ProXpress M4030ND"/>
    <s v="ProXpress M4030ND"/>
    <m/>
    <s v="Printers"/>
    <s v="Standard"/>
    <n v="216"/>
    <n v="356"/>
    <m/>
    <s v="Electro-photographic (EP)"/>
    <x v="0"/>
    <x v="3"/>
    <s v="Yes"/>
    <n v="1.9"/>
    <n v="98.8"/>
    <n v="32.752200000000002"/>
    <s v="None, None"/>
    <x v="49"/>
    <d v="2017-11-27T00:00:00"/>
    <s v="United States, Australia, New Zealand, Switzerland, Europe, Taiwan, Canada"/>
    <s v="ES_1024439_ProXpress M4030ND_11282017083619_8179640"/>
    <x v="1"/>
    <n v="2.92"/>
    <n v="50.613333333333337"/>
    <x v="199"/>
    <n v="27.799999999999997"/>
  </r>
  <r>
    <n v="2306987"/>
    <s v="HP Inc."/>
    <s v="Samsung"/>
    <s v="ProXpress M4075FR"/>
    <s v="ProXpress M4075FR"/>
    <s v="ProXpress M4070FR,ProXpress M4070FR,; ProXpress M4070FX,ProXpress M4070FX,; ProXpress M4072FD,ProXpress M4072FD,; ProXpress M4075FX,ProXpress M4075FX,"/>
    <s v="Multifunction Devices (MFD)"/>
    <s v="Standard"/>
    <n v="216"/>
    <n v="356"/>
    <m/>
    <s v="Electro-photographic (EP)"/>
    <x v="0"/>
    <x v="3"/>
    <s v="Yes"/>
    <n v="1.8"/>
    <n v="93.6"/>
    <n v="29.767400000000002"/>
    <s v="None, None"/>
    <x v="49"/>
    <d v="2017-11-27T00:00:00"/>
    <s v="United States, Australia, New Zealand, Switzerland, Europe, Taiwan, Canada"/>
    <s v="ES_1024439_ProXpress M4075FR_11282017083644_8204793"/>
    <x v="0"/>
    <n v="3.47"/>
    <n v="60.146666666666668"/>
    <x v="200"/>
    <n v="29.500000000000004"/>
  </r>
  <r>
    <n v="2306988"/>
    <s v="HP Inc."/>
    <s v="Samsung"/>
    <s v="ProXpress M4080FX"/>
    <s v="ProXpress M4080FX"/>
    <m/>
    <s v="Multifunction Devices (MFD)"/>
    <s v="Standard"/>
    <n v="216"/>
    <n v="356"/>
    <m/>
    <s v="Electro-photographic (EP)"/>
    <x v="0"/>
    <x v="3"/>
    <s v="Yes"/>
    <n v="1.9"/>
    <n v="98.8"/>
    <n v="32.856200000000001"/>
    <s v="None, None"/>
    <x v="49"/>
    <d v="2017-11-27T00:00:00"/>
    <s v="United States, Australia, New Zealand, Switzerland, Europe, Taiwan, Canada"/>
    <s v="ES_1024439_ProXpress M4080FX_11282017083852_8332647"/>
    <x v="0"/>
    <n v="3.47"/>
    <n v="60.146666666666668"/>
    <x v="201"/>
    <n v="29.500000000000004"/>
  </r>
  <r>
    <n v="2306989"/>
    <s v="HP Inc."/>
    <s v="Samsung"/>
    <s v="ProXpress M4530NX"/>
    <s v="ProXpress M4530NX"/>
    <s v="ProXpress M4530ND,ProXpress M4530ND,"/>
    <s v="Printers"/>
    <s v="Standard"/>
    <n v="216"/>
    <n v="356"/>
    <m/>
    <s v="Electro-photographic (EP)"/>
    <x v="0"/>
    <x v="41"/>
    <s v="Yes"/>
    <n v="2.6"/>
    <n v="135.19999999999999"/>
    <n v="41.111199999999997"/>
    <s v="None, None"/>
    <x v="49"/>
    <d v="2017-11-27T00:00:00"/>
    <s v="United States, Australia, New Zealand, Switzerland, Europe, Taiwan, Canada"/>
    <s v="ES_1024439_ProXpress M4530NX_11282017083921_8361693"/>
    <x v="1"/>
    <n v="3.7200000000000006"/>
    <n v="64.48"/>
    <x v="202"/>
    <n v="31.299999999999997"/>
  </r>
  <r>
    <n v="2307225"/>
    <s v="HP Inc."/>
    <s v="Samsung"/>
    <s v="ProXpress M4560FX"/>
    <s v="ProXpress M4560FX"/>
    <s v="ProXpress M4562FX,ProXpress M4562FX,"/>
    <s v="Multifunction Devices (MFD)"/>
    <s v="Standard"/>
    <n v="216"/>
    <n v="356"/>
    <m/>
    <s v="Electro-photographic (EP)"/>
    <x v="0"/>
    <x v="41"/>
    <s v="Yes"/>
    <n v="2.5"/>
    <n v="130"/>
    <n v="41.792400000000001"/>
    <s v="None, None"/>
    <x v="49"/>
    <d v="2017-11-27T00:00:00"/>
    <s v="United States, Australia, New Zealand, Switzerland, Europe, Taiwan, Canada"/>
    <s v="ES_1024439_ProXpress M4560FX_12042017074628_3588685"/>
    <x v="0"/>
    <n v="4.0199999999999996"/>
    <n v="69.679999999999993"/>
    <x v="203"/>
    <n v="34"/>
  </r>
  <r>
    <n v="2307101"/>
    <s v="HP Inc."/>
    <s v="Samsung"/>
    <s v="ProXpress M4580FX"/>
    <s v="ProXpress M4580FX"/>
    <s v="ProXpress M4583FX,ProXpress M4583FX,"/>
    <s v="Multifunction Devices (MFD)"/>
    <s v="Standard"/>
    <n v="216"/>
    <n v="356"/>
    <m/>
    <s v="Electro-photographic (EP)"/>
    <x v="0"/>
    <x v="41"/>
    <s v="Yes"/>
    <n v="2.8"/>
    <n v="145.6"/>
    <n v="47.101599999999998"/>
    <s v="None, None"/>
    <x v="49"/>
    <d v="2017-11-28T00:00:00"/>
    <s v="United States, Australia, New Zealand, Switzerland, Europe, Taiwan, Canada"/>
    <s v="ES_1024439_ProXpress M4580FX_11292017072945_0585662"/>
    <x v="0"/>
    <n v="4.0199999999999996"/>
    <n v="69.679999999999993"/>
    <x v="204"/>
    <n v="34"/>
  </r>
  <r>
    <n v="2307102"/>
    <s v="HP Inc."/>
    <s v="Samsung"/>
    <s v="SF-760P"/>
    <s v="SF-760P"/>
    <s v="SF-765P,SF-765P,"/>
    <s v="Multifunction Devices (MFD)"/>
    <s v="Standard"/>
    <n v="216"/>
    <n v="356"/>
    <m/>
    <s v="Electro-photographic (EP)"/>
    <x v="0"/>
    <x v="42"/>
    <s v="Yes"/>
    <n v="1"/>
    <n v="52"/>
    <n v="27.562925"/>
    <s v="None, None"/>
    <x v="49"/>
    <d v="2017-11-28T00:00:00"/>
    <s v="United States, Australia, New Zealand, Switzerland, Europe, Taiwan, Canada"/>
    <s v="ES_1024439_SF-760P_11292017073131_0691683"/>
    <x v="0"/>
    <n v="1.5200000000000002"/>
    <n v="26.346666666666668"/>
    <x v="205"/>
    <n v="16.600000000000001"/>
  </r>
  <r>
    <n v="2308754"/>
    <s v="HP Inc."/>
    <s v="Samsung"/>
    <s v="SL-M3820ND/XEG"/>
    <s v="SL-M3820ND/XEG"/>
    <s v="ProXpress M3820ND/XEG,ProXpress M3820ND/XEG,"/>
    <s v="Printers"/>
    <s v="Standard"/>
    <n v="216"/>
    <n v="356"/>
    <m/>
    <s v="Electro-photographic (EP)"/>
    <x v="0"/>
    <x v="9"/>
    <s v="Yes"/>
    <n v="1.1000000000000001"/>
    <n v="57.2"/>
    <n v="20.027799999999999"/>
    <s v="None, None"/>
    <x v="50"/>
    <d v="2018-01-07T00:00:00"/>
    <s v="United States, Australia, New Zealand, Europe, Canada"/>
    <s v="ES_1024439_SL-M3820ND/XEG_01082018063230_3150564"/>
    <x v="1"/>
    <n v="1.38"/>
    <n v="23.919999999999998"/>
    <x v="206"/>
    <n v="17.999999999999996"/>
  </r>
  <r>
    <n v="2307103"/>
    <s v="HP Inc."/>
    <s v="Samsung"/>
    <s v="Xpress C1810W"/>
    <s v="Xpress C1810W"/>
    <s v="CLP-415N,CLP-415N,"/>
    <s v="Printers"/>
    <s v="Standard"/>
    <n v="216"/>
    <n v="356"/>
    <m/>
    <s v="Electro-photographic (EP)"/>
    <x v="1"/>
    <x v="8"/>
    <s v="Yes"/>
    <n v="1.2"/>
    <n v="62.4"/>
    <n v="24.744091666666662"/>
    <s v="None, None"/>
    <x v="49"/>
    <d v="2017-11-28T00:00:00"/>
    <s v="United States, Australia, New Zealand, Switzerland, Europe, Taiwan, Canada"/>
    <s v="ES_1024439_Xpress C1810W_11292017073253_0773192"/>
    <x v="1"/>
    <n v="2.2000000000000002"/>
    <n v="38.133333333333333"/>
    <x v="207"/>
    <n v="13.9"/>
  </r>
  <r>
    <n v="2307104"/>
    <s v="HP Inc."/>
    <s v="Samsung"/>
    <s v="Xpress C1860FW"/>
    <s v="Xpress C1860FW"/>
    <s v="CLX-4195FN,CLX-4195FN,; CLX-4195N,CLX-4195N,"/>
    <s v="Multifunction Devices (MFD)"/>
    <s v="Standard"/>
    <n v="216"/>
    <n v="356"/>
    <m/>
    <s v="Electro-photographic (EP)"/>
    <x v="1"/>
    <x v="8"/>
    <s v="Yes"/>
    <n v="1.5"/>
    <n v="78"/>
    <n v="33.700116666666673"/>
    <s v="None, None"/>
    <x v="49"/>
    <d v="2017-11-28T00:00:00"/>
    <s v="United States, Australia, New Zealand, Switzerland, Europe, Taiwan, Canada"/>
    <s v="ES_1024439_Xpress C1860FW_11292017073703_1023288"/>
    <x v="0"/>
    <n v="2.52"/>
    <n v="43.68"/>
    <x v="208"/>
    <n v="14.8"/>
  </r>
  <r>
    <n v="2307105"/>
    <s v="HP Inc."/>
    <s v="Samsung"/>
    <s v="Xpress C430W"/>
    <s v="Xpress C430W"/>
    <s v="Xpress C430,Xpress C430,"/>
    <s v="Printers"/>
    <s v="Standard"/>
    <n v="216"/>
    <n v="356"/>
    <m/>
    <s v="Electro-photographic (EP)"/>
    <x v="1"/>
    <x v="8"/>
    <s v="Yes"/>
    <n v="1"/>
    <n v="52"/>
    <n v="19.769641666666669"/>
    <s v="None, None"/>
    <x v="49"/>
    <d v="2017-11-28T00:00:00"/>
    <s v="United States, Australia, New Zealand, Switzerland, Europe, Taiwan, Canada"/>
    <s v="ES_1024439_Xpress C430W_11292017073912_1152634"/>
    <x v="1"/>
    <n v="2.2000000000000002"/>
    <n v="38.133333333333333"/>
    <x v="209"/>
    <n v="13.9"/>
  </r>
  <r>
    <n v="2307106"/>
    <s v="HP Inc."/>
    <s v="Samsung"/>
    <s v="Xpress C480FW"/>
    <s v="Xpress C480FW"/>
    <s v="Xpress C480,Xpress C480,; Xpress C480FN,Xpress C480FN,; Xpress C480W,Xpress C480W,; Xpress C483W,Xpress C483W,"/>
    <s v="Multifunction Devices (MFD)"/>
    <s v="Standard"/>
    <n v="216"/>
    <n v="356"/>
    <m/>
    <s v="Electro-photographic (EP)"/>
    <x v="1"/>
    <x v="8"/>
    <s v="Yes"/>
    <n v="1"/>
    <n v="52"/>
    <n v="21.167033333333332"/>
    <s v="None, None"/>
    <x v="49"/>
    <d v="2017-11-28T00:00:00"/>
    <s v="United States, Australia, New Zealand, Switzerland, Europe, Taiwan, Canada"/>
    <s v="ES_1024439_Xpress C480FW_11292017074002_1202900"/>
    <x v="0"/>
    <n v="2.52"/>
    <n v="43.68"/>
    <x v="210"/>
    <n v="14.8"/>
  </r>
  <r>
    <n v="2307107"/>
    <s v="HP Inc."/>
    <s v="Samsung"/>
    <s v="Xpress M2020W"/>
    <s v="Xpress M2020W"/>
    <s v="Xpress M2020,Xpress M2020,; Xpress M2026,Xpress M2026,; Xpress M2026W,Xpress M2026W,"/>
    <s v="Printers"/>
    <s v="Standard"/>
    <n v="216"/>
    <n v="356"/>
    <m/>
    <s v="Electro-photographic (EP)"/>
    <x v="0"/>
    <x v="42"/>
    <s v="Yes"/>
    <n v="0.8"/>
    <n v="41.6"/>
    <n v="20.697625000000002"/>
    <s v="None, None"/>
    <x v="49"/>
    <d v="2017-11-28T00:00:00"/>
    <s v="United States, Australia, New Zealand, Switzerland, Europe, Taiwan, Canada"/>
    <s v="ES_1024439_Xpress M2020W_11292017074214_1334089"/>
    <x v="1"/>
    <n v="0.96"/>
    <n v="16.64"/>
    <x v="211"/>
    <n v="13.1"/>
  </r>
  <r>
    <n v="2307108"/>
    <s v="HP Inc."/>
    <s v="Samsung"/>
    <s v="Xpress M2070FW"/>
    <s v="Xpress M2070FW"/>
    <s v="Xpress M2070,Xpress M2070,; Xpress M2070F,Xpress M2070F,; Xpress M2070W,Xpress M2070W,; Xpress M2078W,Xpress M2078W,"/>
    <s v="Multifunction Devices (MFD)"/>
    <s v="Standard"/>
    <n v="216"/>
    <n v="356"/>
    <m/>
    <s v="Electro-photographic (EP)"/>
    <x v="0"/>
    <x v="42"/>
    <s v="Yes"/>
    <n v="0.9"/>
    <n v="46.8"/>
    <n v="23.309216666666664"/>
    <s v="None, None"/>
    <x v="49"/>
    <d v="2017-11-28T00:00:00"/>
    <s v="United States, Australia, New Zealand, Switzerland, Europe, Taiwan, Canada"/>
    <s v="ES_1024439_Xpress M2070FW_11292017074348_1428803"/>
    <x v="0"/>
    <n v="1.5200000000000002"/>
    <n v="26.346666666666668"/>
    <x v="212"/>
    <n v="16.600000000000001"/>
  </r>
  <r>
    <n v="2307113"/>
    <s v="HP Inc."/>
    <s v="Samsung"/>
    <s v="Xpress M2625D"/>
    <s v="Xpress M2625D"/>
    <s v="Xpress  M2625,Xpress  M2625,"/>
    <s v="Printers"/>
    <s v="Standard"/>
    <n v="216"/>
    <n v="356"/>
    <m/>
    <s v="Electro-photographic (EP)"/>
    <x v="0"/>
    <x v="39"/>
    <s v="Yes"/>
    <n v="1"/>
    <n v="52"/>
    <n v="17.934800000000006"/>
    <s v="None, None"/>
    <x v="49"/>
    <d v="2017-11-28T00:00:00"/>
    <s v="United States, Australia, New Zealand, Switzerland, Europe, Taiwan, Canada"/>
    <s v="ES_1024439_Xpress M2625D_11292017075035_1835264"/>
    <x v="1"/>
    <n v="1.3199999999999998"/>
    <n v="22.879999999999995"/>
    <x v="213"/>
    <n v="17.299999999999997"/>
  </r>
  <r>
    <n v="2307114"/>
    <s v="HP Inc."/>
    <s v="Samsung"/>
    <s v="Xpress M2675FN"/>
    <s v="Xpress M2675FN"/>
    <s v="Xpress M2675F,Xpress M2675F,"/>
    <s v="Multifunction Devices (MFD)"/>
    <s v="Standard"/>
    <n v="216"/>
    <n v="356"/>
    <m/>
    <s v="Electro-photographic (EP)"/>
    <x v="0"/>
    <x v="39"/>
    <s v="Optional"/>
    <n v="1"/>
    <n v="52"/>
    <n v="19.169691666666665"/>
    <s v="None, None"/>
    <x v="49"/>
    <d v="2017-11-28T00:00:00"/>
    <s v="United States, Australia, New Zealand, Switzerland, Europe, Taiwan, Canada"/>
    <s v="ES_1024439_Xpress M2675FN_11292017075147_1907505"/>
    <x v="0"/>
    <n v="1.9400000000000002"/>
    <n v="33.626666666666672"/>
    <x v="214"/>
    <n v="20.2"/>
  </r>
  <r>
    <n v="2307109"/>
    <s v="HP Inc."/>
    <s v="Samsung"/>
    <s v="Xpress M2835DW"/>
    <s v="Xpress M2835DW"/>
    <s v="Xpress M2820ND,Xpress M2820ND,; Xpress M2825DW,Xpress M2825DW,; Xpress M2825ND,Xpress M2825ND,; Xpress M2830DW,Xpress M2830DW,"/>
    <s v="Printers"/>
    <s v="Standard"/>
    <n v="216"/>
    <n v="356"/>
    <m/>
    <s v="Electro-photographic (EP)"/>
    <x v="0"/>
    <x v="43"/>
    <s v="Yes"/>
    <n v="1.2"/>
    <n v="62.4"/>
    <n v="26.848575000000004"/>
    <s v="None, None"/>
    <x v="49"/>
    <d v="2017-11-28T00:00:00"/>
    <s v="United States, Australia, New Zealand, Switzerland, Europe, Taiwan, Canada"/>
    <s v="ES_1024439_Xpress M2835DW_11292017074524_1524367"/>
    <x v="1"/>
    <n v="1.44"/>
    <n v="24.959999999999997"/>
    <x v="215"/>
    <n v="18.699999999999996"/>
  </r>
  <r>
    <n v="2307110"/>
    <s v="HP Inc."/>
    <s v="Samsung"/>
    <s v="Xpress M2885FW"/>
    <s v="Xpress M2885FW"/>
    <s v="Xpress M2870DW,Xpress M2870DW,; Xpress M2870FD,Xpress M2870FD,; Xpress M2870ND,Xpress M2870ND,; Xpress M2875DW,Xpress M2875DW,; Xpress M2875ND,Xpress M2875ND,; Xpress M2880FW,Xpress M2880FW,"/>
    <s v="Multifunction Devices (MFD)"/>
    <s v="Standard"/>
    <n v="216"/>
    <n v="356"/>
    <m/>
    <s v="Electro-photographic (EP)"/>
    <x v="0"/>
    <x v="43"/>
    <s v="Yes"/>
    <n v="1.3"/>
    <n v="67.599999999999994"/>
    <n v="30.531474999999997"/>
    <s v="None, None"/>
    <x v="49"/>
    <d v="2017-11-28T00:00:00"/>
    <s v="United States, Australia, New Zealand, Switzerland, Europe, Taiwan, Canada"/>
    <s v="ES_1024439_Xpress M2885FW_11292017074709_1629338"/>
    <x v="0"/>
    <n v="2.08"/>
    <n v="36.053333333333335"/>
    <x v="216"/>
    <n v="21.4"/>
  </r>
  <r>
    <n v="2307111"/>
    <s v="HP Inc."/>
    <s v="Samsung"/>
    <s v="Xpress M3015DW"/>
    <s v="Xpress M3015DW"/>
    <m/>
    <s v="Printers"/>
    <s v="Standard"/>
    <n v="216"/>
    <n v="356"/>
    <m/>
    <s v="Electro-photographic (EP)"/>
    <x v="0"/>
    <x v="40"/>
    <s v="Yes"/>
    <n v="1.4"/>
    <n v="72.8"/>
    <n v="30.06260833333333"/>
    <s v="None, None"/>
    <x v="49"/>
    <d v="2017-11-28T00:00:00"/>
    <s v="United States, Australia, New Zealand, Switzerland, Europe, Taiwan, Canada"/>
    <s v="ES_1024439_Xpress M3015DW_11292017074834_1714319"/>
    <x v="1"/>
    <n v="1.61"/>
    <n v="27.906666666666666"/>
    <x v="217"/>
    <n v="20.099999999999998"/>
  </r>
  <r>
    <n v="2307112"/>
    <s v="HP Inc."/>
    <s v="Samsung"/>
    <s v="Xpress M3065FW"/>
    <s v="Xpress M3065FW"/>
    <m/>
    <s v="Multifunction Devices (MFD)"/>
    <s v="Standard"/>
    <n v="216"/>
    <n v="356"/>
    <m/>
    <s v="Electro-photographic (EP)"/>
    <x v="0"/>
    <x v="40"/>
    <s v="Yes"/>
    <n v="1.4"/>
    <n v="72.8"/>
    <n v="31.239000000000001"/>
    <s v="None, None"/>
    <x v="49"/>
    <d v="2017-11-28T00:00:00"/>
    <s v="United States, Australia, New Zealand, Switzerland, Europe, Taiwan, Canada"/>
    <s v="ES_1024439_Xpress M3065FW_11292017074904_1744259"/>
    <x v="0"/>
    <n v="2.2600000000000002"/>
    <n v="39.173333333333339"/>
    <x v="218"/>
    <n v="22.599999999999998"/>
  </r>
  <r>
    <n v="2245503"/>
    <s v="Konica Minolta Business Solutions U.S.A., Inc."/>
    <s v="Konica Minolta"/>
    <s v="bizhub PRO 1100"/>
    <s v="1100"/>
    <m/>
    <s v="Multifunction Devices (MFD)"/>
    <s v="Standard"/>
    <n v="297"/>
    <n v="432"/>
    <m/>
    <s v="Electro-photographic (EP)"/>
    <x v="0"/>
    <x v="33"/>
    <s v="Yes"/>
    <n v="13.477"/>
    <n v="700.80399999999997"/>
    <n v="186.34719999999993"/>
    <s v="None, None"/>
    <x v="51"/>
    <d v="2015-08-11T00:00:00"/>
    <s v="United States, Canada"/>
    <s v="ES_14914_1100_08122015211511_9801525"/>
    <x v="0"/>
    <n v="24.150000000000002"/>
    <n v="418.60000000000008"/>
    <x v="219"/>
    <n v="150.80000000000001"/>
  </r>
  <r>
    <n v="2235540"/>
    <s v="Konica Minolta Business Solutions U.S.A., Inc."/>
    <s v="Konica Minolta"/>
    <s v="bizhub 367"/>
    <s v="302301"/>
    <s v="N512,N512,"/>
    <s v="Multifunction Devices (MFD)"/>
    <s v="Standard"/>
    <n v="297"/>
    <n v="432"/>
    <m/>
    <s v="Electro-photographic (EP)"/>
    <x v="0"/>
    <x v="2"/>
    <s v="Yes"/>
    <n v="1.823"/>
    <n v="94.796000000000006"/>
    <n v="26.923000000000002"/>
    <s v="None, None"/>
    <x v="52"/>
    <d v="2015-04-27T00:00:00"/>
    <s v="United States, Canada"/>
    <s v="ES_14914_bizhub 367_04012015110129_1039655"/>
    <x v="0"/>
    <n v="3.11"/>
    <n v="53.906666666666666"/>
    <x v="220"/>
    <n v="25.599999999999998"/>
  </r>
  <r>
    <n v="2235541"/>
    <s v="Konica Minolta Business Solutions U.S.A., Inc."/>
    <s v="Konica Minolta"/>
    <s v="bizhub 287"/>
    <s v="302301"/>
    <s v="N511,N511,"/>
    <s v="Multifunction Devices (MFD)"/>
    <s v="Standard"/>
    <n v="297"/>
    <n v="432"/>
    <m/>
    <s v="Electro-photographic (EP)"/>
    <x v="0"/>
    <x v="9"/>
    <s v="Yes"/>
    <n v="1.379"/>
    <n v="71.707999999999998"/>
    <n v="21.144500000000001"/>
    <s v="None, None"/>
    <x v="53"/>
    <d v="2015-04-27T00:00:00"/>
    <s v="United States, Canada"/>
    <s v="ES_14914_bizhub 287_04012015110350_8250472"/>
    <x v="0"/>
    <n v="2.31"/>
    <n v="40.04"/>
    <x v="221"/>
    <n v="20.8"/>
  </r>
  <r>
    <n v="2235542"/>
    <s v="Konica Minolta Business Solutions U.S.A., Inc."/>
    <s v="Konica Minolta"/>
    <s v="bizhub 227"/>
    <s v="302301"/>
    <s v="N510,N510,"/>
    <s v="Multifunction Devices (MFD)"/>
    <s v="Standard"/>
    <n v="297"/>
    <n v="432"/>
    <m/>
    <s v="Electro-photographic (EP)"/>
    <x v="0"/>
    <x v="37"/>
    <s v="Yes"/>
    <n v="1.0960000000000001"/>
    <n v="56.991999999999997"/>
    <n v="17.509916666666669"/>
    <s v="None, None"/>
    <x v="53"/>
    <d v="2015-04-27T00:00:00"/>
    <s v="United States, Canada"/>
    <s v="ES_14914_bizhub 227_04012015110555_1808382"/>
    <x v="0"/>
    <n v="1.8900000000000001"/>
    <n v="32.76"/>
    <x v="222"/>
    <n v="17.2"/>
  </r>
  <r>
    <n v="2275588"/>
    <s v="Konica Minolta Business Solutions U.S.A., Inc."/>
    <s v="Konica Minolta"/>
    <s v="bizhub 368"/>
    <s v="302302"/>
    <m/>
    <s v="Multifunction Devices (MFD)"/>
    <s v="Standard"/>
    <n v="297"/>
    <n v="432"/>
    <m/>
    <s v="Electro-photographic (EP)"/>
    <x v="0"/>
    <x v="2"/>
    <s v="Yes"/>
    <n v="1.833"/>
    <n v="95.316000000000003"/>
    <n v="27.105"/>
    <s v="None, None"/>
    <x v="54"/>
    <d v="2016-08-16T00:00:00"/>
    <s v="United States, Canada"/>
    <s v="ES_14914_302302_08182016102618_6120282"/>
    <x v="0"/>
    <n v="3.11"/>
    <n v="53.906666666666666"/>
    <x v="223"/>
    <n v="25.599999999999998"/>
  </r>
  <r>
    <n v="2275589"/>
    <s v="Konica Minolta Business Solutions U.S.A., Inc."/>
    <s v="Konica Minolta"/>
    <s v="bizhub 308"/>
    <s v="302302"/>
    <m/>
    <s v="Multifunction Devices (MFD)"/>
    <s v="Standard"/>
    <n v="297"/>
    <n v="432"/>
    <m/>
    <s v="Electro-photographic (EP)"/>
    <x v="0"/>
    <x v="7"/>
    <s v="Yes"/>
    <n v="1.4670000000000001"/>
    <n v="76.284000000000006"/>
    <n v="22.345916666666668"/>
    <s v="None, None"/>
    <x v="54"/>
    <d v="2016-08-16T00:00:00"/>
    <s v="United States, Canada"/>
    <s v="ES_14914_302302_08182016102917_7365660"/>
    <x v="0"/>
    <n v="2.4499999999999997"/>
    <n v="42.466666666666661"/>
    <x v="224"/>
    <n v="22"/>
  </r>
  <r>
    <n v="2303526"/>
    <s v="Konica Minolta Business Solutions U.S.A., Inc."/>
    <s v="Konica Minolta"/>
    <s v="bizhub 368e"/>
    <s v="302303"/>
    <m/>
    <s v="Multifunction Devices (MFD)"/>
    <s v="Standard"/>
    <n v="297"/>
    <n v="432"/>
    <m/>
    <s v="Electro-photographic (EP)"/>
    <x v="0"/>
    <x v="2"/>
    <s v="Yes"/>
    <n v="1.742"/>
    <n v="90.584000000000003"/>
    <n v="25.922000000000001"/>
    <s v="None, None"/>
    <x v="55"/>
    <d v="2017-09-12T00:00:00"/>
    <s v="United States, Canada"/>
    <s v="ES_14914_302303_09122017212306_9583924"/>
    <x v="0"/>
    <n v="3.11"/>
    <n v="53.906666666666666"/>
    <x v="225"/>
    <n v="25.599999999999998"/>
  </r>
  <r>
    <n v="2303527"/>
    <s v="Konica Minolta Business Solutions U.S.A., Inc."/>
    <s v="Konica Minolta"/>
    <s v="bizhub 308e"/>
    <s v="302303"/>
    <m/>
    <s v="Multifunction Devices (MFD)"/>
    <s v="Standard"/>
    <n v="297"/>
    <n v="432"/>
    <m/>
    <s v="Electro-photographic (EP)"/>
    <x v="0"/>
    <x v="7"/>
    <s v="Yes"/>
    <n v="1.387"/>
    <n v="72.123999999999995"/>
    <n v="21.30158333333333"/>
    <s v="None, None"/>
    <x v="55"/>
    <d v="2017-09-12T00:00:00"/>
    <s v="United States, Canada"/>
    <s v="ES_14914_302303_09122017212750_8894173"/>
    <x v="0"/>
    <n v="2.4499999999999997"/>
    <n v="42.466666666666661"/>
    <x v="226"/>
    <n v="22"/>
  </r>
  <r>
    <n v="2302278"/>
    <s v="Konica Minolta Business Solutions U.S.A., Inc."/>
    <s v="Konica Minolta"/>
    <s v="AccurioPress 6120"/>
    <s v="AccurioPress 6120"/>
    <m/>
    <s v="Multifunction Devices (MFD)"/>
    <s v="Standard"/>
    <n v="297"/>
    <n v="432"/>
    <m/>
    <s v="Electro-photographic (EP)"/>
    <x v="0"/>
    <x v="44"/>
    <s v="Yes"/>
    <n v="17.658999999999999"/>
    <n v="918.26800000000003"/>
    <n v="240.70020000000005"/>
    <s v="None, None"/>
    <x v="56"/>
    <d v="2017-08-16T00:00:00"/>
    <s v="United States, Canada"/>
    <s v="ES_14914_AccurioPress 6120_08182017131504_3629897"/>
    <x v="0"/>
    <n v="36.15"/>
    <n v="626.6"/>
    <x v="227"/>
    <n v="226.8"/>
  </r>
  <r>
    <n v="2302277"/>
    <s v="Konica Minolta Business Solutions U.S.A., Inc."/>
    <s v="Konica Minolta"/>
    <s v="AccurioPress 6136"/>
    <s v="AccurioPress 6136"/>
    <m/>
    <s v="Multifunction Devices (MFD)"/>
    <s v="Standard"/>
    <n v="297"/>
    <n v="432"/>
    <m/>
    <s v="Electro-photographic (EP)"/>
    <x v="0"/>
    <x v="45"/>
    <s v="Yes"/>
    <n v="21.574999999999999"/>
    <n v="1121.9000000000001"/>
    <n v="291.60820000000001"/>
    <s v="None, None"/>
    <x v="56"/>
    <d v="2017-08-16T00:00:00"/>
    <s v="United States, Canada"/>
    <s v="ES_14914_AccurioPress 6136_08182017131204_7250775"/>
    <x v="0"/>
    <n v="45.749999999999993"/>
    <n v="792.99999999999989"/>
    <x v="228"/>
    <n v="287.59999999999997"/>
  </r>
  <r>
    <n v="2302279"/>
    <s v="Konica Minolta Business Solutions U.S.A., Inc."/>
    <s v="Konica Minolta"/>
    <s v="AccurioPress 6136P"/>
    <s v="AccurioPress 6136P"/>
    <m/>
    <s v="Printers"/>
    <s v="Standard"/>
    <n v="297"/>
    <n v="432"/>
    <m/>
    <s v="Electro-photographic (EP)"/>
    <x v="0"/>
    <x v="45"/>
    <s v="Yes"/>
    <n v="21.082000000000001"/>
    <n v="1096.2639999999999"/>
    <n v="285.19920000000008"/>
    <s v="None, None"/>
    <x v="56"/>
    <d v="2017-08-16T00:00:00"/>
    <s v="United States, Canada"/>
    <s v="ES_14914_AccurioPress 6136P_08182017131802_4255587"/>
    <x v="1"/>
    <n v="37.20000000000001"/>
    <n v="644.80000000000018"/>
    <x v="229"/>
    <n v="236.09999999999991"/>
  </r>
  <r>
    <n v="2278650"/>
    <s v="Konica Minolta Business Solutions U.S.A., Inc."/>
    <s v="Konica Minolta"/>
    <s v="AccurioPress C2060"/>
    <s v="AccurioPress C2060"/>
    <m/>
    <s v="Multifunction Devices (MFD)"/>
    <s v="Standard"/>
    <n v="297"/>
    <n v="432"/>
    <m/>
    <s v="Electro-photographic (EP)"/>
    <x v="1"/>
    <x v="26"/>
    <s v="Yes"/>
    <n v="9.3309999999999995"/>
    <n v="485.21199999999999"/>
    <n v="133.1018"/>
    <s v="None, None"/>
    <x v="57"/>
    <d v="2016-09-09T00:00:00"/>
    <s v="United States, Canada"/>
    <s v="ES_14914_AccurioPress C2060_09092016145920_4427015"/>
    <x v="0"/>
    <n v="10.25"/>
    <n v="177.66666666666666"/>
    <x v="230"/>
    <n v="44.2"/>
  </r>
  <r>
    <n v="2278648"/>
    <s v="Konica Minolta Business Solutions U.S.A., Inc."/>
    <s v="Konica Minolta"/>
    <s v="AccurioPress C2070"/>
    <s v="AccurioPress C2070"/>
    <m/>
    <s v="Multifunction Devices (MFD)"/>
    <s v="Standard"/>
    <n v="297"/>
    <n v="432"/>
    <m/>
    <s v="Electro-photographic (EP)"/>
    <x v="1"/>
    <x v="27"/>
    <s v="Yes"/>
    <n v="10.554"/>
    <n v="548.80799999999999"/>
    <n v="149.00080000000003"/>
    <s v="None, None"/>
    <x v="57"/>
    <d v="2016-09-09T00:00:00"/>
    <s v="United States, Canada"/>
    <s v="ES_14914_AccurioPress C2070_09092016145020_9719402"/>
    <x v="0"/>
    <n v="12.25"/>
    <n v="212.33333333333334"/>
    <x v="231"/>
    <n v="64.599999999999994"/>
  </r>
  <r>
    <n v="2278649"/>
    <s v="Konica Minolta Business Solutions U.S.A., Inc."/>
    <s v="Konica Minolta"/>
    <s v="AccurioPress C2070P"/>
    <s v="AccurioPress C2070P"/>
    <m/>
    <s v="Printers"/>
    <s v="Standard"/>
    <n v="297"/>
    <n v="432"/>
    <m/>
    <s v="Electro-photographic (EP)"/>
    <x v="1"/>
    <x v="27"/>
    <s v="Yes"/>
    <n v="10.85"/>
    <n v="564.20000000000005"/>
    <n v="152.1832"/>
    <s v="None, None"/>
    <x v="57"/>
    <d v="2016-09-09T00:00:00"/>
    <s v="United States, Canada"/>
    <s v="ES_14914_AccurioPress C2070P_09092016145425_6476042"/>
    <x v="1"/>
    <n v="12.15"/>
    <n v="210.60000000000002"/>
    <x v="232"/>
    <n v="93.899999999999977"/>
  </r>
  <r>
    <n v="2306074"/>
    <s v="Konica Minolta Business Solutions U.S.A., Inc."/>
    <s v="Konica Minolta"/>
    <s v="AccurioPress C3070"/>
    <s v="AccurioPress C3070"/>
    <m/>
    <s v="Multifunction Devices (MFD)"/>
    <s v="Standard"/>
    <n v="297"/>
    <n v="432"/>
    <m/>
    <s v="Electro-photographic (EP)"/>
    <x v="1"/>
    <x v="28"/>
    <s v="Yes"/>
    <n v="8.6959999999999997"/>
    <n v="452.19200000000001"/>
    <n v="124.8468"/>
    <s v="None, None"/>
    <x v="58"/>
    <d v="2017-11-06T00:00:00"/>
    <s v="United States, Canada"/>
    <s v="ES_14914_AccurioPress C3070_11072017142845_4207521"/>
    <x v="0"/>
    <n v="19.250000000000004"/>
    <n v="333.66666666666674"/>
    <x v="233"/>
    <n v="86.6"/>
  </r>
  <r>
    <n v="2306073"/>
    <s v="Konica Minolta Business Solutions U.S.A., Inc."/>
    <s v="Konica Minolta"/>
    <s v="AccurioPress C3080"/>
    <s v="AccurioPress C3080"/>
    <m/>
    <s v="Multifunction Devices (MFD)"/>
    <s v="Standard"/>
    <n v="297"/>
    <n v="432"/>
    <m/>
    <s v="Electro-photographic (EP)"/>
    <x v="1"/>
    <x v="28"/>
    <s v="Yes"/>
    <n v="8.6959999999999997"/>
    <n v="452.19200000000001"/>
    <n v="124.8468"/>
    <s v="None, None"/>
    <x v="58"/>
    <d v="2017-11-06T00:00:00"/>
    <s v="United States, Canada"/>
    <s v="ES_14914_AccurioPress C3080_11072017142805_6045104"/>
    <x v="0"/>
    <n v="19.250000000000004"/>
    <n v="333.66666666666674"/>
    <x v="233"/>
    <n v="86.6"/>
  </r>
  <r>
    <n v="2306072"/>
    <s v="Konica Minolta Business Solutions U.S.A., Inc."/>
    <s v="Konica Minolta"/>
    <s v="AccurioPress C3080P"/>
    <s v="AccurioPress C3080P"/>
    <m/>
    <s v="Printers"/>
    <s v="Standard"/>
    <n v="297"/>
    <n v="432"/>
    <m/>
    <s v="Electro-photographic (EP)"/>
    <x v="1"/>
    <x v="28"/>
    <s v="Yes"/>
    <n v="8.6959999999999997"/>
    <n v="452.19200000000001"/>
    <n v="124.8468"/>
    <s v="None, None"/>
    <x v="58"/>
    <d v="2017-11-06T00:00:00"/>
    <s v="United States, Canada"/>
    <s v="ES_14914_AccurioPress C3080P_11072017142457_3815900"/>
    <x v="1"/>
    <n v="16.650000000000002"/>
    <n v="288.60000000000002"/>
    <x v="233"/>
    <n v="153.89999999999998"/>
  </r>
  <r>
    <n v="2292687"/>
    <s v="Konica Minolta Business Solutions U.S.A., Inc."/>
    <s v="Konica Minolta"/>
    <s v="AccurioPress C6085+PF-711 [MFP System]"/>
    <s v="AccurioPress C6085"/>
    <m/>
    <s v="Multifunction Devices (MFD)"/>
    <s v="Standard"/>
    <n v="297"/>
    <n v="432"/>
    <m/>
    <s v="Electro-photographic (EP)"/>
    <x v="1"/>
    <x v="17"/>
    <s v="Yes"/>
    <n v="17.829000000000001"/>
    <n v="927.10799999999995"/>
    <n v="245.53360000000001"/>
    <s v="None, None"/>
    <x v="59"/>
    <d v="2017-03-16T00:00:00"/>
    <s v="United States, Canada"/>
    <s v="ES_14914_AccurioPress C6085_03202017113158_8675015"/>
    <x v="0"/>
    <n v="23.000000000000004"/>
    <n v="398.66666666666674"/>
    <x v="234"/>
    <n v="127.59999999999991"/>
  </r>
  <r>
    <n v="2292690"/>
    <s v="Konica Minolta Business Solutions U.S.A., Inc."/>
    <s v="Konica Minolta"/>
    <s v="AccurioPress C6085+PF-707m [Printer System]"/>
    <s v="AccurioPress C6085"/>
    <m/>
    <s v="Printers"/>
    <s v="Standard"/>
    <n v="297"/>
    <n v="432"/>
    <m/>
    <s v="Electro-photographic (EP)"/>
    <x v="1"/>
    <x v="17"/>
    <s v="Yes"/>
    <n v="17.771999999999998"/>
    <n v="924.14400000000001"/>
    <n v="244.79260000000002"/>
    <s v="None, None"/>
    <x v="59"/>
    <d v="2017-03-17T00:00:00"/>
    <s v="United States, Canada"/>
    <s v="ES_14914_AccurioPress C6085_03202017113533_5279769"/>
    <x v="1"/>
    <n v="20.149999999999995"/>
    <n v="349.26666666666659"/>
    <x v="235"/>
    <n v="183.89999999999998"/>
  </r>
  <r>
    <n v="2292781"/>
    <s v="Konica Minolta Business Solutions U.S.A., Inc."/>
    <s v="Konica Minolta"/>
    <s v="AccurioPress C6100+PF-711 [MFP System]"/>
    <s v="AccurioPress C6100"/>
    <m/>
    <s v="Multifunction Devices (MFD)"/>
    <s v="Standard"/>
    <n v="297"/>
    <n v="432"/>
    <m/>
    <s v="Electro-photographic (EP)"/>
    <x v="1"/>
    <x v="33"/>
    <s v="Yes"/>
    <n v="20.015000000000001"/>
    <n v="1040.78"/>
    <n v="273.95159999999998"/>
    <s v="None, None"/>
    <x v="59"/>
    <d v="2017-03-17T00:00:00"/>
    <s v="United States, Canada"/>
    <s v="ES_14914_AccurioPress C6100_03212017114442_3792691"/>
    <x v="0"/>
    <n v="34.25"/>
    <n v="593.66666666666663"/>
    <x v="236"/>
    <n v="273.09999999999991"/>
  </r>
  <r>
    <n v="2292782"/>
    <s v="Konica Minolta Business Solutions U.S.A., Inc."/>
    <s v="Konica Minolta"/>
    <s v="AccurioPress C6100+PF-707m [Printer System]"/>
    <s v="AccurioPress C6100"/>
    <m/>
    <s v="Printers"/>
    <s v="Standard"/>
    <n v="297"/>
    <n v="432"/>
    <m/>
    <s v="Electro-photographic (EP)"/>
    <x v="1"/>
    <x v="33"/>
    <s v="Yes"/>
    <n v="20.035"/>
    <n v="1041.82"/>
    <n v="274.21159999999998"/>
    <s v="None, None"/>
    <x v="59"/>
    <d v="2017-03-17T00:00:00"/>
    <s v="United States, Canada"/>
    <s v="ES_14914_AccurioPress C6100_03212017114904_4643523"/>
    <x v="1"/>
    <n v="30.650000000000002"/>
    <n v="531.26666666666677"/>
    <x v="237"/>
    <n v="273.89999999999998"/>
  </r>
  <r>
    <n v="2278651"/>
    <s v="Konica Minolta Business Solutions U.S.A., Inc."/>
    <s v="Konica Minolta"/>
    <s v="AccurioPrint C2060L"/>
    <s v="AccurioPrint C2060L"/>
    <m/>
    <s v="Multifunction Devices (MFD)"/>
    <s v="Standard"/>
    <n v="297"/>
    <n v="432"/>
    <m/>
    <s v="Electro-photographic (EP)"/>
    <x v="1"/>
    <x v="26"/>
    <s v="Yes"/>
    <n v="9.3309999999999995"/>
    <n v="485.21199999999999"/>
    <n v="133.1018"/>
    <s v="None, None"/>
    <x v="57"/>
    <d v="2016-09-09T00:00:00"/>
    <s v="United States, Canada"/>
    <s v="ES_14914_AccurioPrint C2060L_09092016150412_9595615"/>
    <x v="0"/>
    <n v="10.25"/>
    <n v="177.66666666666666"/>
    <x v="230"/>
    <n v="44.2"/>
  </r>
  <r>
    <n v="2306075"/>
    <s v="Konica Minolta Business Solutions U.S.A., Inc."/>
    <s v="Konica Minolta"/>
    <s v="AccurioPrint C3070L"/>
    <s v="AccurioPrint C3070L"/>
    <m/>
    <s v="Multifunction Devices (MFD)"/>
    <s v="Standard"/>
    <n v="297"/>
    <n v="432"/>
    <m/>
    <s v="Electro-photographic (EP)"/>
    <x v="1"/>
    <x v="28"/>
    <s v="Yes"/>
    <n v="8.6959999999999997"/>
    <n v="452.19200000000001"/>
    <n v="124.8468"/>
    <s v="None, None"/>
    <x v="58"/>
    <d v="2017-11-06T00:00:00"/>
    <s v="United States, Canada"/>
    <s v="ES_14914_AccurioPrint C3070L_11072017142857_7524143"/>
    <x v="0"/>
    <n v="19.250000000000004"/>
    <n v="333.66666666666674"/>
    <x v="233"/>
    <n v="86.6"/>
  </r>
  <r>
    <n v="2238854"/>
    <s v="Konica Minolta Business Solutions U.S.A., Inc."/>
    <s v="Konica Minolta"/>
    <s v="bizhub 3301P"/>
    <s v="bizhub 3301P"/>
    <m/>
    <s v="Printers"/>
    <s v="Standard"/>
    <n v="216"/>
    <n v="356"/>
    <m/>
    <s v="Electro-photographic (EP)"/>
    <x v="0"/>
    <x v="12"/>
    <s v="Yes"/>
    <n v="1.603"/>
    <n v="83.355999999999995"/>
    <n v="38.011202666666669"/>
    <s v="None, None"/>
    <x v="60"/>
    <d v="2015-05-01T00:00:00"/>
    <s v="United States, Canada"/>
    <s v="ES_14914_bizhub 3301P_05072015130611_4718838"/>
    <x v="1"/>
    <n v="2.0499999999999998"/>
    <n v="35.533333333333331"/>
    <x v="238"/>
    <n v="22.9"/>
  </r>
  <r>
    <n v="2308012"/>
    <s v="Konica Minolta Business Solutions U.S.A., Inc."/>
    <s v="Konica Minolta"/>
    <s v="bizhub 3602P"/>
    <s v="bizhub 3602P"/>
    <m/>
    <s v="Printers"/>
    <s v="Standard"/>
    <n v="216"/>
    <n v="356"/>
    <m/>
    <s v="Electro-photographic (EP)"/>
    <x v="0"/>
    <x v="30"/>
    <s v="Yes"/>
    <n v="1.4370000000000001"/>
    <n v="74.724000000000004"/>
    <n v="29.8142"/>
    <s v="None, None"/>
    <x v="61"/>
    <d v="2017-12-18T00:00:00"/>
    <s v="United States, Canada"/>
    <s v="ES_14914_bizhub 3602P_12182017215341_6212801"/>
    <x v="1"/>
    <n v="2.38"/>
    <n v="41.25333333333333"/>
    <x v="239"/>
    <n v="24.999999999999996"/>
  </r>
  <r>
    <n v="2308016"/>
    <s v="Konica Minolta Business Solutions U.S.A., Inc."/>
    <s v="Konica Minolta"/>
    <s v="bizhub 3622"/>
    <s v="bizhub 3622"/>
    <m/>
    <s v="Multifunction Devices (MFD)"/>
    <s v="Standard"/>
    <n v="216"/>
    <n v="356"/>
    <m/>
    <s v="Electro-photographic (EP)"/>
    <x v="0"/>
    <x v="30"/>
    <s v="Yes"/>
    <n v="1.411"/>
    <n v="73.372"/>
    <n v="31.446999999999999"/>
    <s v="None, None"/>
    <x v="61"/>
    <d v="2017-12-18T00:00:00"/>
    <s v="United States, Canada"/>
    <s v="ES_14914_bizhub 3622_12182017222452_8092583"/>
    <x v="0"/>
    <n v="3.03"/>
    <n v="52.52"/>
    <x v="240"/>
    <n v="26.8"/>
  </r>
  <r>
    <n v="2308011"/>
    <s v="Konica Minolta Business Solutions U.S.A., Inc."/>
    <s v="Konica Minolta"/>
    <s v="bizhub 4402P"/>
    <s v="bizhub 4402P"/>
    <m/>
    <s v="Printers"/>
    <s v="Standard"/>
    <n v="216"/>
    <n v="356"/>
    <m/>
    <s v="Electro-photographic (EP)"/>
    <x v="0"/>
    <x v="46"/>
    <s v="Yes"/>
    <n v="1.732"/>
    <n v="90.063999999999993"/>
    <n v="34.314799999999998"/>
    <s v="None, None"/>
    <x v="61"/>
    <d v="2017-12-18T00:00:00"/>
    <s v="United States, Canada"/>
    <s v="ES_14914_bizhub 4402P_12182017214542_2799056"/>
    <x v="1"/>
    <n v="3.5600000000000005"/>
    <n v="61.706666666666678"/>
    <x v="241"/>
    <n v="30.599999999999994"/>
  </r>
  <r>
    <n v="2308015"/>
    <s v="Konica Minolta Business Solutions U.S.A., Inc."/>
    <s v="Konica Minolta"/>
    <s v="bizhub 4422"/>
    <s v="bizhub 4422"/>
    <m/>
    <s v="Multifunction Devices (MFD)"/>
    <s v="Standard"/>
    <n v="216"/>
    <n v="356"/>
    <m/>
    <s v="Electro-photographic (EP)"/>
    <x v="0"/>
    <x v="46"/>
    <s v="Yes"/>
    <n v="1.7809999999999999"/>
    <n v="92.611999999999995"/>
    <n v="34.951799999999999"/>
    <s v="None, None"/>
    <x v="61"/>
    <d v="2017-12-18T00:00:00"/>
    <s v="United States, Canada"/>
    <s v="ES_14914_bizhub 4422_12182017221554_4922288"/>
    <x v="0"/>
    <n v="3.9099999999999997"/>
    <n v="67.773333333333326"/>
    <x v="242"/>
    <n v="33.099999999999994"/>
  </r>
  <r>
    <n v="2280838"/>
    <s v="Konica Minolta Business Solutions U.S.A., Inc."/>
    <s v="Konica Minolta"/>
    <s v="bizhub 458"/>
    <s v="bizhub 458"/>
    <m/>
    <s v="Multifunction Devices (MFD)"/>
    <s v="Standard"/>
    <n v="297"/>
    <n v="432"/>
    <m/>
    <s v="Electro-photographic (EP)"/>
    <x v="0"/>
    <x v="13"/>
    <s v="Yes"/>
    <n v="2.5950000000000002"/>
    <n v="134.94"/>
    <n v="37.011000000000003"/>
    <s v="None, None"/>
    <x v="62"/>
    <d v="2016-10-04T00:00:00"/>
    <s v="United States, Canada"/>
    <s v="ES_14914_bizhub 458_10062016114132_3565078"/>
    <x v="0"/>
    <n v="4.1000000000000005"/>
    <n v="71.066666666666677"/>
    <x v="243"/>
    <n v="32.200000000000003"/>
  </r>
  <r>
    <n v="2303525"/>
    <s v="Konica Minolta Business Solutions U.S.A., Inc."/>
    <s v="Konica Minolta"/>
    <s v="bizhub 458e"/>
    <s v="bizhub 458e"/>
    <m/>
    <s v="Multifunction Devices (MFD)"/>
    <s v="Standard"/>
    <n v="297"/>
    <n v="432"/>
    <m/>
    <s v="Electro-photographic (EP)"/>
    <x v="0"/>
    <x v="13"/>
    <s v="Yes"/>
    <n v="2.3290000000000002"/>
    <n v="121.108"/>
    <n v="32.247799999999998"/>
    <s v="None, None"/>
    <x v="55"/>
    <d v="2017-09-12T00:00:00"/>
    <s v="United States, Canada"/>
    <s v="ES_14914_bizhub 458e_09122017211413_1458599"/>
    <x v="0"/>
    <n v="4.1000000000000005"/>
    <n v="71.066666666666677"/>
    <x v="244"/>
    <n v="32.200000000000003"/>
  </r>
  <r>
    <n v="2308010"/>
    <s v="Konica Minolta Business Solutions U.S.A., Inc."/>
    <s v="Konica Minolta"/>
    <s v="bizhub 4702P"/>
    <s v="bizhub 4702P"/>
    <m/>
    <s v="Printers"/>
    <s v="Standard"/>
    <n v="216"/>
    <n v="356"/>
    <m/>
    <s v="Electro-photographic (EP)"/>
    <x v="0"/>
    <x v="25"/>
    <s v="Yes"/>
    <n v="1.964"/>
    <n v="102.128"/>
    <n v="37.983400000000003"/>
    <s v="None, None"/>
    <x v="61"/>
    <d v="2017-12-18T00:00:00"/>
    <s v="United States, Canada"/>
    <s v="ES_14914_bizhub 4702P_12182017213443_9209912"/>
    <x v="1"/>
    <n v="4.2"/>
    <n v="72.8"/>
    <x v="245"/>
    <n v="33.4"/>
  </r>
  <r>
    <n v="2280837"/>
    <s v="Konica Minolta Business Solutions U.S.A., Inc."/>
    <s v="Konica Minolta"/>
    <s v="bizhub 558"/>
    <s v="bizhub 558"/>
    <m/>
    <s v="Multifunction Devices (MFD)"/>
    <s v="Standard"/>
    <n v="297"/>
    <n v="432"/>
    <m/>
    <s v="Electro-photographic (EP)"/>
    <x v="0"/>
    <x v="21"/>
    <s v="Yes"/>
    <n v="3.5550000000000002"/>
    <n v="184.86"/>
    <n v="49.490999999999993"/>
    <s v="None, None"/>
    <x v="62"/>
    <d v="2016-10-06T00:00:00"/>
    <s v="United States, Canada"/>
    <s v="ES_14914_bizhub 558_10062016113034_5140439"/>
    <x v="0"/>
    <n v="5.8999999999999995"/>
    <n v="102.26666666666665"/>
    <x v="246"/>
    <n v="41.2"/>
  </r>
  <r>
    <n v="2303524"/>
    <s v="Konica Minolta Business Solutions U.S.A., Inc."/>
    <s v="Konica Minolta"/>
    <s v="bizhub 558e"/>
    <s v="bizhub 558e"/>
    <m/>
    <s v="Multifunction Devices (MFD)"/>
    <s v="Standard"/>
    <n v="297"/>
    <n v="432"/>
    <m/>
    <s v="Electro-photographic (EP)"/>
    <x v="0"/>
    <x v="21"/>
    <s v="Yes"/>
    <n v="3.077"/>
    <n v="160.00399999999999"/>
    <n v="41.971799999999988"/>
    <s v="None, None"/>
    <x v="55"/>
    <d v="2017-09-12T00:00:00"/>
    <s v="United States, Canada"/>
    <s v="ES_14914_bizhub 558e_09122017210933_4330732"/>
    <x v="0"/>
    <n v="5.8999999999999995"/>
    <n v="102.26666666666665"/>
    <x v="247"/>
    <n v="41.2"/>
  </r>
  <r>
    <n v="2303523"/>
    <s v="Konica Minolta Business Solutions U.S.A., Inc."/>
    <s v="Konica Minolta"/>
    <s v="bizhub 658e"/>
    <s v="bizhub 658e"/>
    <m/>
    <s v="Multifunction Devices (MFD)"/>
    <s v="Standard"/>
    <n v="297"/>
    <n v="432"/>
    <m/>
    <s v="Electro-photographic (EP)"/>
    <x v="0"/>
    <x v="15"/>
    <s v="Yes"/>
    <n v="3.944"/>
    <n v="205.08799999999999"/>
    <n v="53.242800000000003"/>
    <s v="None, None"/>
    <x v="55"/>
    <d v="2017-09-12T00:00:00"/>
    <s v="United States, Canada"/>
    <s v="ES_14914_bizhub 658e_09122017210400_1874712"/>
    <x v="0"/>
    <n v="8.4"/>
    <n v="145.6"/>
    <x v="248"/>
    <n v="53"/>
  </r>
  <r>
    <n v="2259864"/>
    <s v="Konica Minolta Business Solutions U.S.A., Inc."/>
    <s v="Konica Minolta"/>
    <s v="bizhub 808"/>
    <s v="bizhub 808"/>
    <m/>
    <s v="Multifunction Devices (MFD)"/>
    <s v="Standard"/>
    <n v="297"/>
    <n v="432"/>
    <m/>
    <s v="Electro-photographic (EP)"/>
    <x v="0"/>
    <x v="28"/>
    <s v="Yes"/>
    <n v="6.6420000000000003"/>
    <n v="345.38400000000001"/>
    <n v="88.969399999999993"/>
    <s v="None, None"/>
    <x v="63"/>
    <d v="2016-02-08T00:00:00"/>
    <s v="United States, Canada"/>
    <s v="ES_14914_bizhub 808_02092016122605_8460644"/>
    <x v="0"/>
    <n v="12.15"/>
    <n v="210.60000000000002"/>
    <x v="249"/>
    <n v="77"/>
  </r>
  <r>
    <n v="2259863"/>
    <s v="Konica Minolta Business Solutions U.S.A., Inc."/>
    <s v="Konica Minolta"/>
    <s v="bizhub 958"/>
    <s v="bizhub 958"/>
    <m/>
    <s v="Multifunction Devices (MFD)"/>
    <s v="Standard"/>
    <n v="297"/>
    <n v="432"/>
    <m/>
    <s v="Electro-photographic (EP)"/>
    <x v="0"/>
    <x v="23"/>
    <s v="Yes"/>
    <n v="8.6850000000000005"/>
    <n v="451.62"/>
    <n v="115.52839999999999"/>
    <s v="None, None"/>
    <x v="63"/>
    <d v="2016-02-08T00:00:00"/>
    <s v="United States, Canada"/>
    <s v="ES_14914_bizhub 958_02092016122302_3548932"/>
    <x v="0"/>
    <n v="21.150000000000002"/>
    <n v="366.60000000000008"/>
    <x v="250"/>
    <n v="131.80000000000001"/>
  </r>
  <r>
    <n v="2283151"/>
    <s v="Konica Minolta Business Solutions U.S.A., Inc."/>
    <s v="Konica Minolta"/>
    <s v="bizhub C3351"/>
    <s v="bizhub C3351"/>
    <m/>
    <s v="Multifunction Devices (MFD)"/>
    <s v="Standard"/>
    <n v="216"/>
    <n v="356"/>
    <m/>
    <s v="Electro-photographic (EP)"/>
    <x v="1"/>
    <x v="12"/>
    <s v="Yes"/>
    <n v="1.978"/>
    <n v="102.85599999999999"/>
    <n v="30.295200000000001"/>
    <s v="None, None"/>
    <x v="64"/>
    <d v="2016-10-28T00:00:00"/>
    <s v="United States, Canada"/>
    <s v="ES_14914_bizhub C3351_11012016202154_6845595"/>
    <x v="0"/>
    <n v="4.95"/>
    <n v="85.800000000000011"/>
    <x v="251"/>
    <n v="27.4"/>
  </r>
  <r>
    <n v="2283150"/>
    <s v="Konica Minolta Business Solutions U.S.A., Inc."/>
    <s v="Konica Minolta"/>
    <s v="bizhub C3851FS"/>
    <s v="bizhub C3851FS"/>
    <m/>
    <s v="Multifunction Devices (MFD)"/>
    <s v="Standard"/>
    <n v="216"/>
    <n v="356"/>
    <m/>
    <s v="Electro-photographic (EP)"/>
    <x v="1"/>
    <x v="10"/>
    <s v="Yes"/>
    <n v="2.2400000000000002"/>
    <n v="116.48"/>
    <n v="33.7012"/>
    <s v="None, None"/>
    <x v="64"/>
    <d v="2016-10-28T00:00:00"/>
    <s v="United States, Canada"/>
    <s v="ES_14914_bizhub C3851FS_11012016202131_9492397"/>
    <x v="0"/>
    <n v="5.95"/>
    <n v="103.13333333333334"/>
    <x v="252"/>
    <n v="31.9"/>
  </r>
  <r>
    <n v="2194274"/>
    <s v="Konica Minolta Business Solutions U.S.A., Inc."/>
    <s v="Konica Minolta"/>
    <s v="bizhub C454e"/>
    <s v="bizhub C454e"/>
    <s v="MFX-C4580N,MFX-C4580N,"/>
    <s v="Multifunction Devices (MFD)"/>
    <s v="Standard"/>
    <n v="297"/>
    <n v="432"/>
    <m/>
    <s v="Electro-photographic (EP)"/>
    <x v="1"/>
    <x v="13"/>
    <s v="Yes"/>
    <n v="2.839"/>
    <n v="147.62799999999999"/>
    <n v="45.442799999999991"/>
    <s v="None, None"/>
    <x v="65"/>
    <d v="2015-01-22T00:00:00"/>
    <s v="United States, Canada"/>
    <s v="ES_14914_bizhub C454e_11132013145415_1848291"/>
    <x v="0"/>
    <n v="7.25"/>
    <n v="125.66666666666667"/>
    <x v="253"/>
    <n v="35.200000000000003"/>
  </r>
  <r>
    <n v="2264258"/>
    <s v="Konica Minolta Business Solutions U.S.A., Inc."/>
    <s v="Konica Minolta"/>
    <s v="bizhub C458"/>
    <s v="bizhub C458"/>
    <s v="MFX-C4590,MFX-C4590,"/>
    <s v="Multifunction Devices (MFD)"/>
    <s v="Standard"/>
    <n v="297"/>
    <n v="432"/>
    <m/>
    <s v="Electro-photographic (EP)"/>
    <x v="1"/>
    <x v="13"/>
    <s v="Yes"/>
    <n v="2.464"/>
    <n v="128.12799999999999"/>
    <n v="34.655400000000014"/>
    <s v="None, None"/>
    <x v="66"/>
    <d v="2016-06-24T00:00:00"/>
    <s v="United States, Canada"/>
    <s v="ES_14914_bizhub C458_04142016211008_9086197"/>
    <x v="0"/>
    <n v="7.25"/>
    <n v="125.66666666666667"/>
    <x v="254"/>
    <n v="35.200000000000003"/>
  </r>
  <r>
    <n v="2194273"/>
    <s v="Konica Minolta Business Solutions U.S.A., Inc."/>
    <s v="Konica Minolta"/>
    <s v="bizhub C554e"/>
    <s v="bizhub C554e"/>
    <s v="MFX-C5580N,MFX-C5580N,"/>
    <s v="Multifunction Devices (MFD)"/>
    <s v="Standard"/>
    <n v="297"/>
    <n v="432"/>
    <m/>
    <s v="Electro-photographic (EP)"/>
    <x v="1"/>
    <x v="21"/>
    <s v="Yes"/>
    <n v="3.6829999999999998"/>
    <n v="191.51599999999999"/>
    <n v="57.797999999999995"/>
    <s v="None, None"/>
    <x v="65"/>
    <d v="2015-01-22T00:00:00"/>
    <s v="United States, Canada"/>
    <s v="ES_14914_bizhub C554e_11132013145123_3961236"/>
    <x v="0"/>
    <n v="9.25"/>
    <n v="160.33333333333334"/>
    <x v="255"/>
    <n v="41.2"/>
  </r>
  <r>
    <n v="2264257"/>
    <s v="Konica Minolta Business Solutions U.S.A., Inc."/>
    <s v="Konica Minolta"/>
    <s v="bizhub C558"/>
    <s v="bizhub C558"/>
    <s v="MFX-C5590,MFX-C5590,"/>
    <s v="Multifunction Devices (MFD)"/>
    <s v="Standard"/>
    <n v="297"/>
    <n v="432"/>
    <m/>
    <s v="Electro-photographic (EP)"/>
    <x v="1"/>
    <x v="21"/>
    <s v="Yes"/>
    <n v="3.2480000000000002"/>
    <n v="168.89599999999999"/>
    <n v="44.8474"/>
    <s v="None, None"/>
    <x v="66"/>
    <d v="2016-06-24T00:00:00"/>
    <s v="United States, Canada"/>
    <s v="ES_14914_bizhub C558_04142016210634_4234655"/>
    <x v="0"/>
    <n v="9.25"/>
    <n v="160.33333333333334"/>
    <x v="256"/>
    <n v="41.2"/>
  </r>
  <r>
    <n v="2264256"/>
    <s v="Konica Minolta Business Solutions U.S.A., Inc."/>
    <s v="Konica Minolta"/>
    <s v="bizhub C658"/>
    <s v="bizhub C658"/>
    <m/>
    <s v="Multifunction Devices (MFD)"/>
    <s v="Standard"/>
    <n v="297"/>
    <n v="432"/>
    <m/>
    <s v="Electro-photographic (EP)"/>
    <x v="1"/>
    <x v="15"/>
    <s v="Yes"/>
    <n v="4.0090000000000003"/>
    <n v="208.46799999999999"/>
    <n v="54.740400000000001"/>
    <s v="None, None"/>
    <x v="66"/>
    <d v="2016-04-14T00:00:00"/>
    <s v="United States, Canada"/>
    <s v="ES_14914_bizhub C658_04142016210152_8728126"/>
    <x v="0"/>
    <n v="11.25"/>
    <n v="195"/>
    <x v="257"/>
    <n v="53.599999999999994"/>
  </r>
  <r>
    <n v="2248640"/>
    <s v="Konica Minolta Business Solutions U.S.A., Inc."/>
    <s v="Konica Minolta"/>
    <s v="bizhub C287"/>
    <s v="C302200"/>
    <s v="MFX-C2860, D311,MFX-C2860, D311,"/>
    <s v="Multifunction Devices (MFD)"/>
    <s v="Standard"/>
    <n v="297"/>
    <n v="432"/>
    <m/>
    <s v="Electro-photographic (EP)"/>
    <x v="1"/>
    <x v="9"/>
    <s v="Yes"/>
    <n v="1.343"/>
    <n v="69.835999999999999"/>
    <n v="20.732833333333332"/>
    <s v="None, None"/>
    <x v="67"/>
    <d v="2016-12-14T00:00:00"/>
    <s v="United States, Canada"/>
    <s v="ES_14914_C302200_09292015202217_6682507"/>
    <x v="0"/>
    <n v="3.9899999999999998"/>
    <n v="69.16"/>
    <x v="258"/>
    <n v="21.1"/>
  </r>
  <r>
    <n v="2248643"/>
    <s v="Konica Minolta Business Solutions U.S.A., Inc."/>
    <s v="Konica Minolta"/>
    <s v="bizhub C227"/>
    <s v="C302200"/>
    <s v="MFX-C2260, D310,MFX-C2260, D310,"/>
    <s v="Multifunction Devices (MFD)"/>
    <s v="Standard"/>
    <n v="297"/>
    <n v="432"/>
    <m/>
    <s v="Electro-photographic (EP)"/>
    <x v="1"/>
    <x v="37"/>
    <s v="Yes"/>
    <n v="1.0169999999999999"/>
    <n v="52.884"/>
    <n v="16.491583333333331"/>
    <s v="None, None"/>
    <x v="67"/>
    <d v="2016-12-14T00:00:00"/>
    <s v="United States, Canada"/>
    <s v="ES_14914_C302200_09292015202544_6860152"/>
    <x v="0"/>
    <n v="3.21"/>
    <n v="55.639999999999993"/>
    <x v="259"/>
    <n v="15.700000000000001"/>
  </r>
  <r>
    <n v="2194275"/>
    <s v="Konica Minolta Business Solutions U.S.A., Inc."/>
    <s v="Konica Minolta"/>
    <s v="bizhub C364e"/>
    <s v="C302300"/>
    <s v="MFX-C3680N,MFX-C3680N,"/>
    <s v="Multifunction Devices (MFD)"/>
    <s v="Standard"/>
    <n v="297"/>
    <n v="432"/>
    <m/>
    <s v="Electro-photographic (EP)"/>
    <x v="1"/>
    <x v="2"/>
    <s v="Yes"/>
    <n v="2.117"/>
    <n v="110.084"/>
    <n v="35.352200000000003"/>
    <s v="None, None"/>
    <x v="68"/>
    <d v="2015-01-22T00:00:00"/>
    <s v="United States, Canada"/>
    <s v="ES_14914_C302300_11132013150302_3970859"/>
    <x v="0"/>
    <n v="5.45"/>
    <n v="94.466666666666683"/>
    <x v="260"/>
    <n v="28.299999999999997"/>
  </r>
  <r>
    <n v="2194357"/>
    <s v="Konica Minolta Business Solutions U.S.A., Inc."/>
    <s v="Konica Minolta"/>
    <s v="bizhub C284e"/>
    <s v="C302300"/>
    <s v="MFX-C2880N,MFX-C2880N,"/>
    <s v="Multifunction Devices (MFD)"/>
    <s v="Standard"/>
    <n v="297"/>
    <n v="432"/>
    <m/>
    <s v="Electro-photographic (EP)"/>
    <x v="1"/>
    <x v="9"/>
    <s v="Yes"/>
    <n v="1.6479999999999999"/>
    <n v="85.695999999999998"/>
    <n v="29.328866666666663"/>
    <s v="None, None"/>
    <x v="68"/>
    <d v="2015-01-22T00:00:00"/>
    <s v="United States, Canada"/>
    <s v="ES_14914_C302300_11142013143917_4009259"/>
    <x v="0"/>
    <n v="3.9899999999999998"/>
    <n v="69.16"/>
    <x v="261"/>
    <n v="21.1"/>
  </r>
  <r>
    <n v="2194358"/>
    <s v="Konica Minolta Business Solutions U.S.A., Inc."/>
    <s v="Konica Minolta"/>
    <s v="bizhub C224e"/>
    <s v="C302300"/>
    <s v="MFX-C2280N,MFX-C2280N,"/>
    <s v="Multifunction Devices (MFD)"/>
    <s v="Standard"/>
    <n v="297"/>
    <n v="432"/>
    <m/>
    <s v="Electro-photographic (EP)"/>
    <x v="1"/>
    <x v="37"/>
    <s v="Yes"/>
    <n v="1.2529999999999999"/>
    <n v="65.156000000000006"/>
    <n v="24.250200000000003"/>
    <s v="None, None"/>
    <x v="68"/>
    <d v="2015-01-22T00:00:00"/>
    <s v="United States, Canada"/>
    <s v="ES_14914_C302300_11142013144151_1311507"/>
    <x v="0"/>
    <n v="3.21"/>
    <n v="55.639999999999993"/>
    <x v="262"/>
    <n v="15.700000000000001"/>
  </r>
  <r>
    <n v="2238855"/>
    <s v="Konica Minolta Business Solutions U.S.A., Inc."/>
    <s v="Konica Minolta"/>
    <s v="bizhub C368"/>
    <s v="C302301"/>
    <s v="MFX-C3690,MFX-C3690,"/>
    <s v="Multifunction Devices (MFD)"/>
    <s v="Standard"/>
    <n v="297"/>
    <n v="432"/>
    <m/>
    <s v="Electro-photographic (EP)"/>
    <x v="1"/>
    <x v="2"/>
    <s v="Yes"/>
    <n v="1.8140000000000001"/>
    <n v="94.328000000000003"/>
    <n v="27.510599999999997"/>
    <s v="None, None"/>
    <x v="69"/>
    <d v="2016-06-24T00:00:00"/>
    <s v="United States, Canada"/>
    <s v="ES_14914_C302301_05072015131818_1527860"/>
    <x v="0"/>
    <n v="5.45"/>
    <n v="94.466666666666683"/>
    <x v="263"/>
    <n v="28.299999999999997"/>
  </r>
  <r>
    <n v="2238859"/>
    <s v="Konica Minolta Business Solutions U.S.A., Inc."/>
    <s v="Konica Minolta"/>
    <s v="bizhub C258"/>
    <s v="C302301"/>
    <s v="MFX-C2590,MFX-C2590,"/>
    <s v="Multifunction Devices (MFD)"/>
    <s v="Standard"/>
    <n v="297"/>
    <n v="432"/>
    <m/>
    <s v="Electro-photographic (EP)"/>
    <x v="1"/>
    <x v="19"/>
    <s v="Yes"/>
    <n v="1.177"/>
    <n v="61.204000000000001"/>
    <n v="19.235016666666667"/>
    <s v="None, None"/>
    <x v="70"/>
    <d v="2016-06-24T00:00:00"/>
    <s v="United States, Canada"/>
    <s v="ES_14914_C302301_05072015143543_5607024"/>
    <x v="0"/>
    <n v="3.5999999999999996"/>
    <n v="62.4"/>
    <x v="264"/>
    <n v="18.399999999999999"/>
  </r>
  <r>
    <n v="2238860"/>
    <s v="Konica Minolta Business Solutions U.S.A., Inc."/>
    <s v="Konica Minolta"/>
    <s v="bizhub C308"/>
    <s v="C302301"/>
    <s v="MFX-C3090,MFX-C3090,"/>
    <s v="Multifunction Devices (MFD)"/>
    <s v="Standard"/>
    <n v="297"/>
    <n v="432"/>
    <m/>
    <s v="Electro-photographic (EP)"/>
    <x v="1"/>
    <x v="7"/>
    <s v="Yes"/>
    <n v="1.52"/>
    <n v="79.040000000000006"/>
    <n v="23.6951"/>
    <s v="None, None"/>
    <x v="69"/>
    <d v="2016-06-24T00:00:00"/>
    <s v="United States, Canada"/>
    <s v="ES_14914_C302301_05072015143953_2746340"/>
    <x v="0"/>
    <n v="4.25"/>
    <n v="73.666666666666671"/>
    <x v="265"/>
    <n v="22.9"/>
  </r>
  <r>
    <n v="2303521"/>
    <s v="Konica Minolta Business Solutions U.S.A., Inc."/>
    <s v="Konica Minolta"/>
    <s v="bizhub C759"/>
    <s v="C504501"/>
    <m/>
    <s v="Multifunction Devices (MFD)"/>
    <s v="Standard"/>
    <n v="297"/>
    <n v="432"/>
    <m/>
    <s v="Electro-photographic (EP)"/>
    <x v="1"/>
    <x v="16"/>
    <s v="Yes"/>
    <n v="5.0949999999999998"/>
    <n v="264.94"/>
    <n v="68.858400000000003"/>
    <s v="None, None"/>
    <x v="55"/>
    <d v="2017-09-11T00:00:00"/>
    <s v="United States, Canada"/>
    <s v="ES_14914_C504501_09122017205248_1312802"/>
    <x v="0"/>
    <n v="15.750000000000004"/>
    <n v="273.00000000000006"/>
    <x v="266"/>
    <n v="75.599999999999994"/>
  </r>
  <r>
    <n v="2303522"/>
    <s v="Konica Minolta Business Solutions U.S.A., Inc."/>
    <s v="Konica Minolta"/>
    <s v="bizhub C659"/>
    <s v="C504501"/>
    <m/>
    <s v="Multifunction Devices (MFD)"/>
    <s v="Standard"/>
    <n v="297"/>
    <n v="432"/>
    <m/>
    <s v="Electro-photographic (EP)"/>
    <x v="1"/>
    <x v="15"/>
    <s v="Yes"/>
    <n v="4.4269999999999996"/>
    <n v="230.20400000000001"/>
    <n v="60.174399999999999"/>
    <s v="None, None"/>
    <x v="55"/>
    <d v="2017-09-11T00:00:00"/>
    <s v="United States, Canada"/>
    <s v="ES_14914_C504501_09122017205351_7914702"/>
    <x v="0"/>
    <n v="11.25"/>
    <n v="195"/>
    <x v="267"/>
    <n v="53.599999999999994"/>
  </r>
  <r>
    <n v="2308991"/>
    <s v="Konica Minolta Business Solutions U.S.A., Inc."/>
    <s v="Konica Minolta"/>
    <s v="Workplace Hub"/>
    <s v="Workplace Hub"/>
    <m/>
    <s v="Multifunction Devices (MFD)"/>
    <s v="Standard"/>
    <n v="297"/>
    <n v="432"/>
    <m/>
    <s v="Electro-photographic (EP)"/>
    <x v="1"/>
    <x v="9"/>
    <s v="Yes"/>
    <n v="1.353"/>
    <n v="70.355999999999995"/>
    <n v="20.203733333333332"/>
    <s v="None, None"/>
    <x v="61"/>
    <d v="2018-01-10T00:00:00"/>
    <s v="United States, Canada"/>
    <s v="ES_14914_Workplace Hub_01102018152058_8799160"/>
    <x v="0"/>
    <n v="3.9899999999999998"/>
    <n v="69.16"/>
    <x v="268"/>
    <n v="21.1"/>
  </r>
  <r>
    <n v="2260689"/>
    <s v="KYOCERA Document Solutions Inc."/>
    <s v="Copystar"/>
    <s v="MFP (Multi Function Printer)"/>
    <s v="CS2552ci"/>
    <m/>
    <s v="Multifunction Devices (MFD)"/>
    <s v="Standard"/>
    <n v="279"/>
    <n v="432"/>
    <m/>
    <s v="Electro-photographic (EP)"/>
    <x v="1"/>
    <x v="19"/>
    <s v="Yes"/>
    <n v="1.129"/>
    <n v="58.707999999999998"/>
    <n v="19.94113333333333"/>
    <s v="Wired &gt; 500 MHz - 1 Gb/s Ethernet, Memory"/>
    <x v="71"/>
    <d v="2016-02-23T00:00:00"/>
    <s v="United States, Canada"/>
    <s v="ES_22472_CS2552ci_02242016100827_1067748"/>
    <x v="0"/>
    <n v="3.5999999999999996"/>
    <n v="62.4"/>
    <x v="269"/>
    <n v="18.399999999999999"/>
  </r>
  <r>
    <n v="2267552"/>
    <s v="KYOCERA Document Solutions Inc."/>
    <s v="Copystar"/>
    <s v="MFP (Multi Function Printer)"/>
    <s v="CS 3011i"/>
    <m/>
    <s v="Multifunction Devices (MFD)"/>
    <s v="Standard"/>
    <n v="279"/>
    <n v="432"/>
    <m/>
    <s v="Electro-photographic (EP)"/>
    <x v="0"/>
    <x v="7"/>
    <s v="Yes"/>
    <n v="1.776"/>
    <n v="92.352000000000004"/>
    <n v="28.356466666666666"/>
    <s v="Wired &gt; 500 MHz - 1 Gb/s Ethernet, Memory"/>
    <x v="72"/>
    <d v="2016-05-19T00:00:00"/>
    <s v="United States, Canada"/>
    <s v="ES_22472_CS 3011i_05202016125652_6584670"/>
    <x v="0"/>
    <n v="2.4499999999999997"/>
    <n v="42.466666666666661"/>
    <x v="270"/>
    <n v="22"/>
  </r>
  <r>
    <n v="2245461"/>
    <s v="KYOCERA Document Solutions Inc."/>
    <s v="Copystar"/>
    <s v="MFP (Multi Function Printer)"/>
    <s v="CS 306ci"/>
    <m/>
    <s v="Multifunction Devices (MFD)"/>
    <s v="Standard"/>
    <n v="279"/>
    <n v="432"/>
    <m/>
    <s v="Electro-photographic (EP)"/>
    <x v="1"/>
    <x v="0"/>
    <s v="Yes"/>
    <n v="1.8360000000000001"/>
    <n v="95.471999999999994"/>
    <n v="39.556400000000004"/>
    <s v="Wired &gt; 500 MHz - 1 Gb/s Ethernet, Memory"/>
    <x v="73"/>
    <d v="2015-08-11T00:00:00"/>
    <s v="United States, Canada"/>
    <s v="ES_22472_CS 306ci_08112015212024_4031727"/>
    <x v="0"/>
    <n v="4.6500000000000004"/>
    <n v="80.600000000000009"/>
    <x v="271"/>
    <n v="24.700000000000003"/>
  </r>
  <r>
    <n v="2306542"/>
    <s v="KYOCERA Document Solutions Inc."/>
    <s v="Copystar"/>
    <s v="MFP (Multi Function Printer)"/>
    <s v="CS 3212i"/>
    <m/>
    <s v="Multifunction Devices (MFD)"/>
    <s v="Standard"/>
    <n v="279"/>
    <n v="432"/>
    <m/>
    <s v="Electro-photographic (EP)"/>
    <x v="0"/>
    <x v="0"/>
    <s v="Yes"/>
    <n v="1.4390000000000001"/>
    <n v="74.828000000000003"/>
    <n v="24.005800000000001"/>
    <s v="Wired &gt; 500 MHz - 1 Gb/s Ethernet, Memory"/>
    <x v="74"/>
    <d v="2017-11-13T00:00:00"/>
    <s v="United States, Canada"/>
    <s v="ES_22472_CS 3212i_11172017153019_4099430"/>
    <x v="0"/>
    <n v="2.67"/>
    <n v="46.28"/>
    <x v="272"/>
    <n v="23.2"/>
  </r>
  <r>
    <n v="2260691"/>
    <s v="KYOCERA Document Solutions Inc."/>
    <s v="Copystar"/>
    <s v="MFP (Multi Function Printer)"/>
    <s v="CS3252ci"/>
    <m/>
    <s v="Multifunction Devices (MFD)"/>
    <s v="Standard"/>
    <n v="279"/>
    <n v="432"/>
    <m/>
    <s v="Electro-photographic (EP)"/>
    <x v="1"/>
    <x v="0"/>
    <s v="Yes"/>
    <n v="1.5980000000000001"/>
    <n v="83.096000000000004"/>
    <n v="26.0078"/>
    <s v="Wired &gt; 500 MHz - 1 Gb/s Ethernet, Memory"/>
    <x v="71"/>
    <d v="2016-02-23T00:00:00"/>
    <s v="United States, Canada"/>
    <s v="ES_22472_CS3252ci_02242016101438_5524260"/>
    <x v="0"/>
    <n v="4.6500000000000004"/>
    <n v="80.600000000000009"/>
    <x v="273"/>
    <n v="24.700000000000003"/>
  </r>
  <r>
    <n v="2267554"/>
    <s v="KYOCERA Document Solutions Inc."/>
    <s v="Copystar"/>
    <s v="MFP (Multi Function Printer)"/>
    <s v="CS 3511i"/>
    <m/>
    <s v="Multifunction Devices (MFD)"/>
    <s v="Standard"/>
    <n v="279"/>
    <n v="432"/>
    <m/>
    <s v="Electro-photographic (EP)"/>
    <x v="0"/>
    <x v="12"/>
    <s v="Yes"/>
    <n v="2.0870000000000002"/>
    <n v="108.524"/>
    <n v="32.455799999999996"/>
    <s v="Wired &gt; 500 MHz - 1 Gb/s Ethernet, Memory"/>
    <x v="75"/>
    <d v="2016-05-19T00:00:00"/>
    <s v="United States, Canada"/>
    <s v="ES_22472_CS 3511i_05202016130111_6214573"/>
    <x v="0"/>
    <n v="3"/>
    <n v="52"/>
    <x v="274"/>
    <n v="25"/>
  </r>
  <r>
    <n v="2271951"/>
    <s v="KYOCERA Document Solutions Inc."/>
    <s v="Copystar"/>
    <s v="MFP (Multi Function Printer)"/>
    <s v="CS 3552ci"/>
    <m/>
    <s v="Multifunction Devices (MFD)"/>
    <s v="Standard"/>
    <n v="279"/>
    <n v="432"/>
    <m/>
    <s v="Electro-photographic (EP)"/>
    <x v="1"/>
    <x v="12"/>
    <s v="Yes"/>
    <n v="1.8169999999999999"/>
    <n v="94.483999999999995"/>
    <n v="28.802800000000005"/>
    <s v="Wired &gt; 500 MHz - 1 Gb/s Ethernet, Memory"/>
    <x v="72"/>
    <d v="2016-07-06T00:00:00"/>
    <s v="United States, Canada"/>
    <s v="ES_22472_CS 3552ci_07072016144056_6796980"/>
    <x v="0"/>
    <n v="5.25"/>
    <n v="91"/>
    <x v="275"/>
    <n v="27.4"/>
  </r>
  <r>
    <n v="2245463"/>
    <s v="KYOCERA Document Solutions Inc."/>
    <s v="Copystar"/>
    <s v="MFP (Multi Function Printer)"/>
    <s v="CS 356ci"/>
    <m/>
    <s v="Multifunction Devices (MFD)"/>
    <s v="Standard"/>
    <n v="279"/>
    <n v="432"/>
    <m/>
    <s v="Electro-photographic (EP)"/>
    <x v="1"/>
    <x v="18"/>
    <s v="Yes"/>
    <n v="2.133"/>
    <n v="110.916"/>
    <n v="38.888199999999998"/>
    <s v="Wired &gt; 500 MHz - 1 Gb/s Ethernet, Memory"/>
    <x v="73"/>
    <d v="2015-08-11T00:00:00"/>
    <s v="United States, Canada"/>
    <s v="ES_22472_CS 356ci_08112015212812_7706797"/>
    <x v="0"/>
    <n v="5.65"/>
    <n v="97.933333333333337"/>
    <x v="276"/>
    <n v="29.200000000000003"/>
  </r>
  <r>
    <n v="2267053"/>
    <s v="KYOCERA Document Solutions Inc."/>
    <s v="Copystar"/>
    <s v="MFP (Multi Function Printer)"/>
    <s v="CS 4002i"/>
    <m/>
    <s v="Multifunction Devices (MFD)"/>
    <s v="Standard"/>
    <n v="279"/>
    <n v="432"/>
    <m/>
    <s v="Electro-photographic (EP)"/>
    <x v="0"/>
    <x v="10"/>
    <s v="Yes"/>
    <n v="1.891"/>
    <n v="98.331999999999994"/>
    <n v="30.547400000000003"/>
    <s v="Wired &gt; 500 MHz - 1 Gb/s Ethernet, Memory"/>
    <x v="72"/>
    <d v="2016-05-13T00:00:00"/>
    <s v="United States, Canada"/>
    <s v="ES_22472_CS 4002i_05182016142428_4312423"/>
    <x v="0"/>
    <n v="3.5500000000000003"/>
    <n v="61.533333333333339"/>
    <x v="277"/>
    <n v="28"/>
  </r>
  <r>
    <n v="2306544"/>
    <s v="KYOCERA Document Solutions Inc."/>
    <s v="Copystar"/>
    <s v="MFP (Multi Function Printer)"/>
    <s v="CS 4012i"/>
    <m/>
    <s v="Multifunction Devices (MFD)"/>
    <s v="Standard"/>
    <n v="279"/>
    <n v="432"/>
    <m/>
    <s v="Electro-photographic (EP)"/>
    <x v="0"/>
    <x v="10"/>
    <s v="Yes"/>
    <n v="1.972"/>
    <n v="102.544"/>
    <n v="30.139199999999999"/>
    <s v="Wired &gt; 500 MHz - 1 Gb/s Ethernet, Memory"/>
    <x v="74"/>
    <d v="2017-11-16T00:00:00"/>
    <s v="United States, Canada"/>
    <s v="ES_22472_CS 4012i_11172017152027_2473174"/>
    <x v="0"/>
    <n v="3.5500000000000003"/>
    <n v="61.533333333333339"/>
    <x v="278"/>
    <n v="28"/>
  </r>
  <r>
    <n v="2266648"/>
    <s v="KYOCERA Document Solutions Inc."/>
    <s v="Copystar"/>
    <s v="MFP (Multi Function Printer)"/>
    <s v="CS 4052ci"/>
    <m/>
    <s v="Multifunction Devices (MFD)"/>
    <s v="Standard"/>
    <n v="279"/>
    <n v="432"/>
    <m/>
    <s v="Electro-photographic (EP)"/>
    <x v="1"/>
    <x v="10"/>
    <s v="Yes"/>
    <n v="2.0230000000000001"/>
    <n v="105.196"/>
    <n v="32.198400000000007"/>
    <s v="Wired &gt; 500 MHz - 1 Gb/s Ethernet, Memory"/>
    <x v="72"/>
    <d v="2016-05-09T00:00:00"/>
    <s v="United States, Canada"/>
    <s v="ES_22472_CS 4052ci_05132016113453_1753844"/>
    <x v="0"/>
    <n v="6.25"/>
    <n v="108.33333333333333"/>
    <x v="279"/>
    <n v="31.9"/>
  </r>
  <r>
    <n v="2245459"/>
    <s v="KYOCERA Document Solutions Inc."/>
    <s v="Copystar"/>
    <s v="MFP (Multi Function Printer)"/>
    <s v="CS 406ci"/>
    <m/>
    <s v="Multifunction Devices (MFD)"/>
    <s v="Standard"/>
    <n v="279"/>
    <n v="432"/>
    <m/>
    <s v="Electro-photographic (EP)"/>
    <x v="1"/>
    <x v="3"/>
    <s v="Yes"/>
    <n v="2.4790000000000001"/>
    <n v="128.90799999999999"/>
    <n v="43.321200000000005"/>
    <s v="Wired &gt; 500 MHz - 1 Gb/s Ethernet, Memory"/>
    <x v="73"/>
    <d v="2015-08-11T00:00:00"/>
    <s v="United States, Canada"/>
    <s v="ES_22472_CS 406ci_08112015211103_1160995"/>
    <x v="0"/>
    <n v="6.65"/>
    <n v="115.26666666666667"/>
    <x v="280"/>
    <n v="33.4"/>
  </r>
  <r>
    <n v="2267056"/>
    <s v="KYOCERA Document Solutions Inc."/>
    <s v="Copystar"/>
    <s v="MFP (Multi Function Printer)"/>
    <s v="CS 5002i"/>
    <m/>
    <s v="Multifunction Devices (MFD)"/>
    <s v="Standard"/>
    <n v="279"/>
    <n v="432"/>
    <m/>
    <s v="Electro-photographic (EP)"/>
    <x v="0"/>
    <x v="25"/>
    <s v="Yes"/>
    <n v="2.4300000000000002"/>
    <n v="126.36"/>
    <n v="37.476399999999998"/>
    <s v="Wired &gt; 500 MHz - 1 Gb/s Ethernet, Memory"/>
    <x v="72"/>
    <d v="2016-05-13T00:00:00"/>
    <s v="United States, Canada"/>
    <s v="ES_22472_CS 5002i_05182016142846_4806139"/>
    <x v="0"/>
    <n v="4.6499999999999995"/>
    <n v="80.599999999999994"/>
    <x v="281"/>
    <n v="36.700000000000003"/>
  </r>
  <r>
    <n v="2266652"/>
    <s v="KYOCERA Document Solutions Inc."/>
    <s v="Copystar"/>
    <s v="MFP (Multi Function Printer)"/>
    <s v="CS 5052ci"/>
    <m/>
    <s v="Multifunction Devices (MFD)"/>
    <s v="Standard"/>
    <n v="279"/>
    <n v="432"/>
    <m/>
    <s v="Electro-photographic (EP)"/>
    <x v="1"/>
    <x v="25"/>
    <s v="Yes"/>
    <n v="2.5129999999999999"/>
    <n v="130.67599999999999"/>
    <n v="38.568400000000004"/>
    <s v="Wired &gt; 500 MHz - 1 Gb/s Ethernet, Memory"/>
    <x v="72"/>
    <d v="2016-05-11T00:00:00"/>
    <s v="United States, Canada"/>
    <s v="ES_22472_CS 5052ci_05132016114124_1288729"/>
    <x v="0"/>
    <n v="8.25"/>
    <n v="143"/>
    <x v="282"/>
    <n v="38.200000000000003"/>
  </r>
  <r>
    <n v="2267058"/>
    <s v="KYOCERA Document Solutions Inc."/>
    <s v="Copystar"/>
    <s v="MFP (Multi Function Printer)"/>
    <s v="CS 6002i"/>
    <m/>
    <s v="Multifunction Devices (MFD)"/>
    <s v="Standard"/>
    <n v="279"/>
    <n v="432"/>
    <m/>
    <s v="Electro-photographic (EP)"/>
    <x v="0"/>
    <x v="26"/>
    <s v="Yes"/>
    <n v="3.0569999999999999"/>
    <n v="158.964"/>
    <n v="44.922800000000009"/>
    <s v="Wired &gt; 500 MHz - 1 Gb/s Ethernet, Memory"/>
    <x v="72"/>
    <d v="2016-05-13T00:00:00"/>
    <s v="United States, Canada"/>
    <s v="ES_22472_CS 6002i_05182016143217_5137953"/>
    <x v="0"/>
    <n v="7.1499999999999995"/>
    <n v="123.93333333333332"/>
    <x v="283"/>
    <n v="45.7"/>
  </r>
  <r>
    <n v="2266656"/>
    <s v="KYOCERA Document Solutions Inc."/>
    <s v="Copystar"/>
    <s v="MFP (Multi Function Printer)"/>
    <s v="CS 6052ci"/>
    <m/>
    <s v="Multifunction Devices (MFD)"/>
    <s v="Standard"/>
    <n v="279"/>
    <n v="432"/>
    <m/>
    <s v="Electro-photographic (EP)"/>
    <x v="1"/>
    <x v="26"/>
    <s v="Yes"/>
    <n v="3.1850000000000001"/>
    <n v="165.62"/>
    <n v="47.317399999999999"/>
    <s v="Wired &gt; 500 MHz - 1 Gb/s Ethernet, Memory"/>
    <x v="72"/>
    <d v="2016-05-11T00:00:00"/>
    <s v="United States, Canada"/>
    <s v="ES_22472_CS 6052ci_05132016114536_5263334"/>
    <x v="0"/>
    <n v="10.25"/>
    <n v="177.66666666666666"/>
    <x v="284"/>
    <n v="44.2"/>
  </r>
  <r>
    <n v="2275482"/>
    <s v="KYOCERA Document Solutions Inc."/>
    <s v="Copystar"/>
    <s v="MFP (Multi Function Printer)"/>
    <s v="CS 7002i"/>
    <m/>
    <s v="Multifunction Devices (MFD)"/>
    <s v="Standard"/>
    <n v="279"/>
    <n v="432"/>
    <m/>
    <s v="Electro-photographic (EP)"/>
    <x v="0"/>
    <x v="27"/>
    <s v="Yes"/>
    <n v="4.7290000000000001"/>
    <n v="245.90799999999999"/>
    <n v="66.632800000000003"/>
    <s v="Wired &gt; 500 MHz - 1 Gb/s Ethernet, Memory"/>
    <x v="43"/>
    <d v="2016-08-16T00:00:00"/>
    <s v="United States, Canada"/>
    <s v="ES_22472_CS 7002i_08172016134817_1239659"/>
    <x v="0"/>
    <n v="9.65"/>
    <n v="167.26666666666668"/>
    <x v="285"/>
    <n v="61"/>
  </r>
  <r>
    <n v="2275477"/>
    <s v="KYOCERA Document Solutions Inc."/>
    <s v="Copystar"/>
    <s v="MFP (Multi Function Printer)"/>
    <s v="CS7052ci"/>
    <m/>
    <s v="Multifunction Devices (MFD)"/>
    <s v="Standard"/>
    <n v="279"/>
    <n v="432"/>
    <m/>
    <s v="Electro-photographic (EP)"/>
    <x v="1"/>
    <x v="27"/>
    <s v="Yes"/>
    <n v="5.093"/>
    <n v="264.83600000000001"/>
    <n v="72.147400000000005"/>
    <s v="Wired &gt; 500 MHz - 1 Gb/s Ethernet, Memory"/>
    <x v="43"/>
    <d v="2016-08-16T00:00:00"/>
    <s v="United States, Canada"/>
    <s v="ES_22472_CS7052ci_08172016134006_2143434"/>
    <x v="0"/>
    <n v="12.25"/>
    <n v="212.33333333333334"/>
    <x v="286"/>
    <n v="64.599999999999994"/>
  </r>
  <r>
    <n v="2275486"/>
    <s v="KYOCERA Document Solutions Inc."/>
    <s v="Copystar"/>
    <s v="MFP (Multi Function Printer)"/>
    <s v="CS 8002i"/>
    <m/>
    <s v="Multifunction Devices (MFD)"/>
    <s v="Standard"/>
    <n v="279"/>
    <n v="432"/>
    <m/>
    <s v="Electro-photographic (EP)"/>
    <x v="0"/>
    <x v="28"/>
    <s v="Yes"/>
    <n v="5.7229999999999999"/>
    <n v="297.596"/>
    <n v="79.632800000000032"/>
    <s v="Wired &gt; 500 MHz - 1 Gb/s Ethernet, Memory"/>
    <x v="43"/>
    <d v="2016-08-16T00:00:00"/>
    <s v="United States, Canada"/>
    <s v="ES_22472_CS 8002i_08172016135722_2508207"/>
    <x v="0"/>
    <n v="12.15"/>
    <n v="210.60000000000002"/>
    <x v="287"/>
    <n v="77"/>
  </r>
  <r>
    <n v="2275479"/>
    <s v="KYOCERA Document Solutions Inc."/>
    <s v="Copystar"/>
    <s v="MFP (Multi Function Printer)"/>
    <s v="CS8052ci"/>
    <m/>
    <s v="Multifunction Devices (MFD)"/>
    <s v="Standard"/>
    <n v="279"/>
    <n v="432"/>
    <m/>
    <s v="Electro-photographic (EP)"/>
    <x v="1"/>
    <x v="28"/>
    <s v="Yes"/>
    <n v="6.3220000000000001"/>
    <n v="328.74400000000003"/>
    <n v="88.1374"/>
    <s v="Wired &gt; 500 MHz - 1 Gb/s Ethernet, Memory"/>
    <x v="43"/>
    <d v="2016-08-16T00:00:00"/>
    <s v="United States, Canada"/>
    <s v="ES_22472_CS8052ci_08172016134253_6982453"/>
    <x v="0"/>
    <n v="19.250000000000004"/>
    <n v="333.66666666666674"/>
    <x v="288"/>
    <n v="86.6"/>
  </r>
  <r>
    <n v="2275480"/>
    <s v="KYOCERA Document Solutions Inc."/>
    <s v="Copystar"/>
    <s v="MFP (Multi Function Printer)"/>
    <s v="CS8052ci"/>
    <m/>
    <s v="Multifunction Devices (MFD)"/>
    <s v="Standard"/>
    <n v="279"/>
    <n v="432"/>
    <m/>
    <s v="Electro-photographic (EP)"/>
    <x v="1"/>
    <x v="28"/>
    <s v="Yes"/>
    <n v="6.3220000000000001"/>
    <n v="328.74400000000003"/>
    <n v="88.1374"/>
    <s v="Wired &gt; 500 MHz - 1 Gb/s Ethernet, Memory"/>
    <x v="43"/>
    <d v="2016-08-16T00:00:00"/>
    <s v="United States, Canada"/>
    <s v="ES_22472_CS8052ci_08172016134321_2909088"/>
    <x v="0"/>
    <n v="19.250000000000004"/>
    <n v="333.66666666666674"/>
    <x v="288"/>
    <n v="86.6"/>
  </r>
  <r>
    <n v="2272425"/>
    <s v="KYOCERA Document Solutions Inc."/>
    <s v="KYOCERA"/>
    <s v="MFP (Multi Function Printer)"/>
    <s v="ECOSYS M2040dn"/>
    <m/>
    <s v="Multifunction Devices (MFD)"/>
    <s v="Standard"/>
    <n v="216"/>
    <n v="356"/>
    <m/>
    <s v="Electro-photographic (EP)"/>
    <x v="0"/>
    <x v="3"/>
    <s v="Yes"/>
    <n v="1.7430000000000001"/>
    <n v="90.635999999999996"/>
    <n v="27.188200000000002"/>
    <s v="Wired &gt; 500 MHz - 1 Gb/s Ethernet, Memory"/>
    <x v="43"/>
    <d v="2016-07-13T00:00:00"/>
    <s v="United States, Canada"/>
    <s v="ES_22472_ECOSYS M2040dn_07142016205654_3153658"/>
    <x v="0"/>
    <n v="3.47"/>
    <n v="60.146666666666668"/>
    <x v="289"/>
    <n v="29.500000000000004"/>
  </r>
  <r>
    <n v="2272424"/>
    <s v="KYOCERA Document Solutions Inc."/>
    <s v="KYOCERA"/>
    <s v="MFP (Multi Function Printer)"/>
    <s v="ECOSYS M2540dw"/>
    <m/>
    <s v="Multifunction Devices (MFD)"/>
    <s v="Standard"/>
    <n v="216"/>
    <n v="356"/>
    <m/>
    <s v="Electro-photographic (EP)"/>
    <x v="0"/>
    <x v="3"/>
    <s v="Yes"/>
    <n v="1.677"/>
    <n v="87.203999999999994"/>
    <n v="27.047799999999999"/>
    <s v="Wired &gt; 500 MHz - 1 Gb/s Ethernet, Memory"/>
    <x v="43"/>
    <d v="2016-07-13T00:00:00"/>
    <s v="United States, Canada"/>
    <s v="ES_22472_ECOSYS M2540dw_07142016205319_6944747"/>
    <x v="0"/>
    <n v="3.47"/>
    <n v="60.146666666666668"/>
    <x v="290"/>
    <n v="29.500000000000004"/>
  </r>
  <r>
    <n v="2272426"/>
    <s v="KYOCERA Document Solutions Inc."/>
    <s v="KYOCERA"/>
    <s v="MFP (Multi Function Printer)"/>
    <s v="ECOSYS M2635dw"/>
    <m/>
    <s v="Multifunction Devices (MFD)"/>
    <s v="Standard"/>
    <n v="216"/>
    <n v="356"/>
    <m/>
    <s v="Electro-photographic (EP)"/>
    <x v="0"/>
    <x v="3"/>
    <s v="Yes"/>
    <n v="1.51"/>
    <n v="78.52"/>
    <n v="26.273"/>
    <s v="Wired &gt; 500 MHz - 1 Gb/s Ethernet, Memory"/>
    <x v="43"/>
    <d v="2016-07-13T00:00:00"/>
    <s v="United States, Canada"/>
    <s v="ES_22472_ECOSYS M2635dw_07142016210017_6813917"/>
    <x v="0"/>
    <n v="3.47"/>
    <n v="60.146666666666668"/>
    <x v="291"/>
    <n v="29.500000000000004"/>
  </r>
  <r>
    <n v="2272423"/>
    <s v="KYOCERA Document Solutions Inc."/>
    <s v="KYOCERA"/>
    <s v="MFP (Multi Function Printer)"/>
    <s v="ECOSYS M2640idw"/>
    <m/>
    <s v="Multifunction Devices (MFD)"/>
    <s v="Standard"/>
    <n v="216"/>
    <n v="356"/>
    <m/>
    <s v="Electro-photographic (EP)"/>
    <x v="0"/>
    <x v="3"/>
    <s v="Yes"/>
    <n v="1.7250000000000001"/>
    <n v="89.7"/>
    <n v="28.285399999999996"/>
    <s v="Wired &gt; 500 MHz - 1 Gb/s Ethernet, Memory"/>
    <x v="43"/>
    <d v="2016-07-13T00:00:00"/>
    <s v="United States, Canada"/>
    <s v="ES_22472_ECOSYS M2640idw_07142016204803_1289594"/>
    <x v="0"/>
    <n v="3.47"/>
    <n v="60.146666666666668"/>
    <x v="292"/>
    <n v="29.500000000000004"/>
  </r>
  <r>
    <n v="2300995"/>
    <s v="KYOCERA Document Solutions Inc."/>
    <s v="KYOCERA"/>
    <s v="MFP (Multi Function Printer)"/>
    <s v="ECOSYS M4125idn"/>
    <m/>
    <s v="Multifunction Devices (MFD)"/>
    <s v="Standard"/>
    <n v="216"/>
    <n v="356"/>
    <m/>
    <s v="Electro-photographic (EP)"/>
    <x v="0"/>
    <x v="19"/>
    <s v="Yes"/>
    <n v="1.0029999999999999"/>
    <n v="52.155999999999999"/>
    <n v="17.001183333333334"/>
    <s v="Wired &gt; 500 MHz - 1 Gb/s Ethernet, Memory"/>
    <x v="49"/>
    <d v="2017-07-27T00:00:00"/>
    <s v="United States, Canada"/>
    <s v="ES_22472_ECOSYS M4125idn_07312017155825_6200345"/>
    <x v="0"/>
    <n v="1.8000000000000003"/>
    <n v="31.200000000000003"/>
    <x v="293"/>
    <n v="19"/>
  </r>
  <r>
    <n v="2300997"/>
    <s v="KYOCERA Document Solutions Inc."/>
    <s v="KYOCERA"/>
    <s v="MFP (Multi Function Printer)"/>
    <s v="ECOSYS M4132idn"/>
    <m/>
    <s v="Multifunction Devices (MFD)"/>
    <s v="Standard"/>
    <n v="216"/>
    <n v="356"/>
    <m/>
    <s v="Electro-photographic (EP)"/>
    <x v="0"/>
    <x v="0"/>
    <s v="Yes"/>
    <n v="1.4530000000000001"/>
    <n v="75.555999999999997"/>
    <n v="22.099999999999998"/>
    <s v="Wired &gt; 500 MHz - 1 Gb/s Ethernet, Memory"/>
    <x v="49"/>
    <d v="2017-07-27T00:00:00"/>
    <s v="United States, Canada"/>
    <s v="ES_22472_ECOSYS M4132idn_07312017161317_6380873"/>
    <x v="0"/>
    <n v="2.37"/>
    <n v="41.080000000000005"/>
    <x v="294"/>
    <n v="23.2"/>
  </r>
  <r>
    <n v="2265569"/>
    <s v="KYOCERA Document Solutions Inc."/>
    <s v="KYOCERA"/>
    <s v="MFP (Multi Function Printer)"/>
    <s v="ECOSYS M5521cdw"/>
    <m/>
    <s v="Multifunction Devices (MFD)"/>
    <s v="Standard"/>
    <n v="216"/>
    <n v="356"/>
    <m/>
    <s v="Electro-photographic (EP)"/>
    <x v="1"/>
    <x v="37"/>
    <s v="Yes"/>
    <n v="0.81200000000000006"/>
    <n v="42.223999999999997"/>
    <n v="15.720466666666665"/>
    <s v="Wired &gt; 500 MHz - 1 Gb/s Ethernet, Memory"/>
    <x v="76"/>
    <d v="2016-04-28T00:00:00"/>
    <s v="United States, Canada"/>
    <s v="ES_22472_ECOSYS M5521cdw_04282016204959_5314531"/>
    <x v="0"/>
    <n v="2.91"/>
    <n v="50.44"/>
    <x v="295"/>
    <n v="15.700000000000001"/>
  </r>
  <r>
    <n v="2265567"/>
    <s v="KYOCERA Document Solutions Inc."/>
    <s v="KYOCERA"/>
    <s v="MFP (Multi Function Printer)"/>
    <s v="ECOSYS M5526cdw"/>
    <m/>
    <s v="Multifunction Devices (MFD)"/>
    <s v="Standard"/>
    <n v="216"/>
    <n v="356"/>
    <m/>
    <s v="Electro-photographic (EP)"/>
    <x v="1"/>
    <x v="39"/>
    <s v="Yes"/>
    <n v="1.0389999999999999"/>
    <n v="54.027999999999999"/>
    <n v="18.70396666666667"/>
    <s v="Wired &gt; 500 MHz - 1 Gb/s Ethernet, Memory"/>
    <x v="76"/>
    <d v="2016-04-27T00:00:00"/>
    <s v="United States, Canada"/>
    <s v="ES_22472_ECOSYS M5526cdw_04282016204544_6885695"/>
    <x v="0"/>
    <n v="3.56"/>
    <n v="61.706666666666671"/>
    <x v="296"/>
    <n v="20.200000000000003"/>
  </r>
  <r>
    <n v="2230867"/>
    <s v="KYOCERA Document Solutions Inc."/>
    <s v="KYOCERA"/>
    <s v="MFP (Multi Function Printer)"/>
    <s v="ECOSYS M6030cdn"/>
    <m/>
    <s v="Multifunction Devices (MFD)"/>
    <s v="Standard"/>
    <n v="216"/>
    <n v="279"/>
    <m/>
    <s v="Electro-photographic (EP)"/>
    <x v="1"/>
    <x v="0"/>
    <s v="Yes"/>
    <n v="1.88"/>
    <n v="97.76"/>
    <n v="40.115400000000001"/>
    <s v="Fax Modem,Wired &gt; 500 MHz - 1 Gb/s Ethernet, Scanners with non-CCFL Lamps - Light-Emitting Diodes (LED),Memory"/>
    <x v="38"/>
    <d v="2015-01-12T00:00:00"/>
    <s v="United States, Canada"/>
    <s v="ES_22472_ECOSYS M6030cdn_01132015124719_4716994"/>
    <x v="0"/>
    <n v="4.3500000000000005"/>
    <n v="75.400000000000006"/>
    <x v="297"/>
    <n v="24.700000000000003"/>
  </r>
  <r>
    <n v="2230843"/>
    <s v="KYOCERA Document Solutions Inc."/>
    <s v="KYOCERA"/>
    <s v="MFP (Multi Function Printer)"/>
    <s v="ECOSYS M6035cidn"/>
    <m/>
    <s v="Multifunction Devices (MFD)"/>
    <s v="Standard"/>
    <n v="216"/>
    <n v="279"/>
    <m/>
    <s v="Electro-photographic (EP)"/>
    <x v="1"/>
    <x v="18"/>
    <s v="Yes"/>
    <n v="2.1480000000000001"/>
    <n v="111.696"/>
    <n v="43.586400000000005"/>
    <s v="Fax Modem,Wired &gt; 500 MHz - 1 Gb/s Ethernet, Scanners with non-CCFL Lamps - Light-Emitting Diodes (LED),Memory"/>
    <x v="38"/>
    <d v="2015-01-12T00:00:00"/>
    <s v="United States, Canada"/>
    <s v="ES_22472_ECOSYS M6035cidn_01122015190700_7935027"/>
    <x v="0"/>
    <n v="5.3500000000000005"/>
    <n v="92.733333333333348"/>
    <x v="298"/>
    <n v="29.200000000000003"/>
  </r>
  <r>
    <n v="2230842"/>
    <s v="KYOCERA Document Solutions Inc."/>
    <s v="KYOCERA"/>
    <s v="MFP (Multi Function Printer)"/>
    <s v="ECOSYS M6530cdn"/>
    <m/>
    <s v="Multifunction Devices (MFD)"/>
    <s v="Standard"/>
    <n v="216"/>
    <n v="279"/>
    <m/>
    <s v="Electro-photographic (EP)"/>
    <x v="1"/>
    <x v="0"/>
    <s v="Yes"/>
    <n v="1.88"/>
    <n v="97.76"/>
    <n v="40.115400000000001"/>
    <s v="Fax Modem,Wired &gt; 500 MHz - 1 Gb/s Ethernet, Scanners with non-CCFL Lamps - Light-Emitting Diodes (LED),Memory"/>
    <x v="38"/>
    <d v="2015-01-12T00:00:00"/>
    <s v="United States, Canada"/>
    <s v="ES_22472_ECOSYS M6530cdn_01122015190255_8839810"/>
    <x v="0"/>
    <n v="4.3500000000000005"/>
    <n v="75.400000000000006"/>
    <x v="297"/>
    <n v="24.700000000000003"/>
  </r>
  <r>
    <n v="2230844"/>
    <s v="KYOCERA Document Solutions Inc."/>
    <s v="KYOCERA"/>
    <s v="MFP (Multi Function Printer)"/>
    <s v="ECOSYS M6535cidn"/>
    <m/>
    <s v="Multifunction Devices (MFD)"/>
    <s v="Standard"/>
    <n v="216"/>
    <n v="279"/>
    <m/>
    <s v="Electro-photographic (EP)"/>
    <x v="1"/>
    <x v="18"/>
    <s v="Yes"/>
    <n v="2.1480000000000001"/>
    <n v="111.696"/>
    <n v="43.586400000000005"/>
    <s v="Fax Modem,Wired &gt; 500 MHz - 1 Gb/s Ethernet, Scanners with non-CCFL Lamps - Light-Emitting Diodes (LED),Memory"/>
    <x v="38"/>
    <d v="2015-01-12T00:00:00"/>
    <s v="United States, Canada"/>
    <s v="ES_22472_ECOSYS M6535cidn_01122015191124_5423159"/>
    <x v="0"/>
    <n v="5.3500000000000005"/>
    <n v="92.733333333333348"/>
    <x v="298"/>
    <n v="29.200000000000003"/>
  </r>
  <r>
    <n v="2301183"/>
    <s v="KYOCERA Document Solutions Inc."/>
    <s v="KYOCERA"/>
    <s v="MFP (Multi Function Printer)"/>
    <s v="ECOSYS M8124cidn"/>
    <m/>
    <s v="Multifunction Devices (MFD)"/>
    <s v="Standard"/>
    <n v="216"/>
    <n v="356"/>
    <m/>
    <s v="Electro-photographic (EP)"/>
    <x v="1"/>
    <x v="1"/>
    <s v="Yes"/>
    <n v="1.077"/>
    <n v="56.003999999999998"/>
    <n v="17.333333333333332"/>
    <s v="Wired &gt; 500 MHz - 1 Gb/s Ethernet, Memory"/>
    <x v="49"/>
    <d v="2017-08-01T00:00:00"/>
    <s v="United States, Canada"/>
    <s v="ES_22472_ECOSYS M8124cidn_08012017212113_6529934"/>
    <x v="0"/>
    <n v="3.17"/>
    <n v="54.946666666666665"/>
    <x v="299"/>
    <n v="17.5"/>
  </r>
  <r>
    <n v="2301185"/>
    <s v="KYOCERA Document Solutions Inc."/>
    <s v="KYOCERA"/>
    <s v="MFP (Multi Function Printer)"/>
    <s v="ECOSYS M8130cidn"/>
    <m/>
    <s v="Multifunction Devices (MFD)"/>
    <s v="Standard"/>
    <n v="216"/>
    <n v="356"/>
    <m/>
    <s v="Electro-photographic (EP)"/>
    <x v="1"/>
    <x v="7"/>
    <s v="Yes"/>
    <n v="1.387"/>
    <n v="72.123999999999995"/>
    <n v="21.26691666666667"/>
    <s v="Wired &gt; 500 MHz - 1 Gb/s Ethernet, Memory"/>
    <x v="49"/>
    <d v="2017-08-01T00:00:00"/>
    <s v="United States, Canada"/>
    <s v="ES_22472_ECOSYS M8130cidn_08012017212520_4048064"/>
    <x v="0"/>
    <n v="3.95"/>
    <n v="68.466666666666669"/>
    <x v="300"/>
    <n v="22.9"/>
  </r>
  <r>
    <n v="2272427"/>
    <s v="KYOCERA Document Solutions Inc."/>
    <s v="KYOCERA"/>
    <s v="Printer"/>
    <s v="ECOSYS P2040dw"/>
    <m/>
    <s v="Printers"/>
    <s v="Standard"/>
    <n v="216"/>
    <n v="356"/>
    <m/>
    <s v="Electro-photographic (EP)"/>
    <x v="0"/>
    <x v="3"/>
    <s v="Yes"/>
    <n v="1.6359999999999999"/>
    <n v="85.072000000000003"/>
    <n v="26.540799999999997"/>
    <s v="Wired &gt; 500 MHz - 1 Gb/s Ethernet, Memory"/>
    <x v="77"/>
    <d v="2016-07-13T00:00:00"/>
    <s v="United States, Canada"/>
    <s v="ES_22472_ECOSYS P2040dw_07142016210740_4641063"/>
    <x v="1"/>
    <n v="2.92"/>
    <n v="50.613333333333337"/>
    <x v="301"/>
    <n v="27.799999999999997"/>
  </r>
  <r>
    <n v="2272428"/>
    <s v="KYOCERA Document Solutions Inc."/>
    <s v="KYOCERA"/>
    <s v="Printer"/>
    <s v="ECOSYS P2235dw"/>
    <m/>
    <s v="Printers"/>
    <s v="Standard"/>
    <n v="216"/>
    <n v="356"/>
    <m/>
    <s v="Electro-photographic (EP)"/>
    <x v="0"/>
    <x v="18"/>
    <s v="Yes"/>
    <n v="1.456"/>
    <n v="75.712000000000003"/>
    <n v="24.226799999999997"/>
    <s v="Wired &gt; 500 MHz - 1 Gb/s Ethernet, Memory"/>
    <x v="77"/>
    <d v="2016-07-13T00:00:00"/>
    <s v="United States, Canada"/>
    <s v="ES_22472_ECOSYS P2235dw_07142016211025_5568559"/>
    <x v="1"/>
    <n v="2.2700000000000005"/>
    <n v="39.346666666666671"/>
    <x v="302"/>
    <n v="24.299999999999997"/>
  </r>
  <r>
    <n v="2275469"/>
    <s v="KYOCERA Document Solutions Inc."/>
    <s v="KYOCERA"/>
    <s v="Printer"/>
    <s v="ECOSYS P3045dn"/>
    <m/>
    <s v="Printers"/>
    <s v="Standard"/>
    <n v="210"/>
    <n v="279"/>
    <m/>
    <s v="Electro-photographic (EP)"/>
    <x v="0"/>
    <x v="41"/>
    <s v="Yes"/>
    <n v="2.5019999999999998"/>
    <n v="130.10400000000001"/>
    <n v="36.428600000000003"/>
    <s v="Wired &gt; 500 MHz - 1 Gb/s Ethernet, Memory"/>
    <x v="78"/>
    <d v="2016-08-16T00:00:00"/>
    <s v="United States, Canada"/>
    <s v="ES_22472_ECOSYS P3045dn_08172016132127_2852811"/>
    <x v="1"/>
    <n v="3.7200000000000006"/>
    <n v="64.48"/>
    <x v="303"/>
    <n v="31.299999999999997"/>
  </r>
  <r>
    <n v="2275471"/>
    <s v="KYOCERA Document Solutions Inc."/>
    <s v="KYOCERA"/>
    <s v="Printer"/>
    <s v="ECOSYS P3050dn"/>
    <m/>
    <s v="Printers"/>
    <s v="Standard"/>
    <n v="210"/>
    <n v="279"/>
    <m/>
    <s v="Electro-photographic (EP)"/>
    <x v="0"/>
    <x v="5"/>
    <s v="Yes"/>
    <n v="2.806"/>
    <n v="145.91200000000001"/>
    <n v="40.432600000000001"/>
    <s v="Wired &gt; 500 MHz - 1 Gb/s Ethernet, Memory"/>
    <x v="78"/>
    <d v="2016-08-16T00:00:00"/>
    <s v="United States, Canada"/>
    <s v="ES_22472_ECOSYS P3050dn_08172016132842_7110228"/>
    <x v="1"/>
    <n v="4.5200000000000005"/>
    <n v="78.346666666666678"/>
    <x v="304"/>
    <n v="34.799999999999997"/>
  </r>
  <r>
    <n v="2275473"/>
    <s v="KYOCERA Document Solutions Inc."/>
    <s v="KYOCERA"/>
    <s v="Printer"/>
    <s v="ECOSYS P3055dn"/>
    <m/>
    <s v="Printers"/>
    <s v="Standard"/>
    <n v="210"/>
    <n v="279"/>
    <m/>
    <s v="Electro-photographic (EP)"/>
    <x v="0"/>
    <x v="47"/>
    <s v="Yes"/>
    <n v="3.1619999999999999"/>
    <n v="164.42400000000001"/>
    <n v="45.060599999999994"/>
    <s v="Wired &gt; 500 MHz - 1 Gb/s Ethernet, Memory"/>
    <x v="78"/>
    <d v="2016-08-16T00:00:00"/>
    <s v="United States, Canada"/>
    <s v="ES_22472_ECOSYS P3055dn_08172016133153_6119692"/>
    <x v="1"/>
    <n v="5.3200000000000012"/>
    <n v="92.213333333333352"/>
    <x v="305"/>
    <n v="38.299999999999997"/>
  </r>
  <r>
    <n v="2275474"/>
    <s v="KYOCERA Document Solutions Inc."/>
    <s v="KYOCERA"/>
    <s v="Printer"/>
    <s v="ECOSYS P3060dn"/>
    <m/>
    <s v="Printers"/>
    <s v="Standard"/>
    <n v="210"/>
    <n v="279"/>
    <m/>
    <s v="Electro-photographic (EP)"/>
    <x v="0"/>
    <x v="48"/>
    <s v="Yes"/>
    <n v="3.4279999999999999"/>
    <n v="178.256"/>
    <n v="48.401599999999995"/>
    <s v="Wired &gt; 500 MHz - 1 Gb/s Ethernet, Memory"/>
    <x v="78"/>
    <d v="2016-08-16T00:00:00"/>
    <s v="United States, Canada"/>
    <s v="ES_22472_ECOSYS P3060dn_08172016133356_4266600"/>
    <x v="1"/>
    <n v="6.12"/>
    <n v="106.08"/>
    <x v="306"/>
    <n v="43.700000000000017"/>
  </r>
  <r>
    <n v="2265566"/>
    <s v="KYOCERA Document Solutions Inc."/>
    <s v="KYOCERA"/>
    <s v="Printer"/>
    <s v="ECOSYS P5021cdw"/>
    <m/>
    <s v="Printers"/>
    <s v="Standard"/>
    <n v="216"/>
    <n v="356"/>
    <m/>
    <s v="Electro-photographic (EP)"/>
    <x v="1"/>
    <x v="37"/>
    <s v="Yes"/>
    <n v="0.76300000000000001"/>
    <n v="39.676000000000002"/>
    <n v="14.566283333333333"/>
    <s v="Wired &gt; 500 MHz - 1 Gb/s Ethernet, Memory"/>
    <x v="76"/>
    <d v="2016-04-27T00:00:00"/>
    <s v="United States, Canada"/>
    <s v="ES_22472_ECOSYS P5021cdw_04282016204008_3404050"/>
    <x v="1"/>
    <n v="2.65"/>
    <n v="45.93333333333333"/>
    <x v="307"/>
    <n v="14.8"/>
  </r>
  <r>
    <n v="2265568"/>
    <s v="KYOCERA Document Solutions Inc."/>
    <s v="KYOCERA"/>
    <s v="Printer"/>
    <s v="ECOSYS P5026cdw"/>
    <m/>
    <s v="Printers"/>
    <s v="Standard"/>
    <n v="216"/>
    <n v="356"/>
    <m/>
    <s v="Electro-photographic (EP)"/>
    <x v="1"/>
    <x v="39"/>
    <s v="Yes"/>
    <n v="0.99399999999999999"/>
    <n v="51.688000000000002"/>
    <n v="17.469075000000004"/>
    <s v="Wired &gt; 500 MHz - 1 Gb/s Ethernet, Memory"/>
    <x v="76"/>
    <d v="2016-04-28T00:00:00"/>
    <s v="United States, Canada"/>
    <s v="ES_22472_ECOSYS P5026cdw_04282016205551_8521742"/>
    <x v="1"/>
    <n v="3.4"/>
    <n v="58.93333333333333"/>
    <x v="308"/>
    <n v="19.3"/>
  </r>
  <r>
    <n v="2230866"/>
    <s v="KYOCERA Document Solutions Inc."/>
    <s v="KYOCERA"/>
    <s v="Printer"/>
    <s v="ECOSYS P6035cdn"/>
    <m/>
    <s v="Printers"/>
    <s v="Standard"/>
    <n v="216"/>
    <n v="356"/>
    <m/>
    <s v="Electro-photographic (EP)"/>
    <x v="1"/>
    <x v="18"/>
    <s v="Yes"/>
    <n v="2.17"/>
    <n v="112.84"/>
    <n v="43.206800000000001"/>
    <s v="Wired &gt; 500 MHz - 1 Gb/s Ethernet, Memory"/>
    <x v="38"/>
    <d v="2015-01-12T00:00:00"/>
    <s v="United States, Canada"/>
    <s v="ES_22472_ECOSYS P6035cdn_01132015124456_8165936"/>
    <x v="1"/>
    <n v="5.25"/>
    <n v="91"/>
    <x v="309"/>
    <n v="28.300000000000004"/>
  </r>
  <r>
    <n v="2230705"/>
    <s v="KYOCERA Document Solutions Inc."/>
    <s v="KYOCERA"/>
    <s v="Printer"/>
    <s v="ECOSYS P6130cdn"/>
    <m/>
    <s v="Printers"/>
    <s v="Standard"/>
    <n v="216"/>
    <n v="356"/>
    <m/>
    <s v="Electro-photographic (EP)"/>
    <x v="1"/>
    <x v="0"/>
    <s v="Yes"/>
    <n v="1.85"/>
    <n v="96.2"/>
    <n v="38.994799999999998"/>
    <s v="Wired &gt; 500 MHz - 1 Gb/s Ethernet, Memory"/>
    <x v="38"/>
    <d v="2015-01-07T00:00:00"/>
    <s v="United States, Canada"/>
    <s v="ES_22472_ECOSYS P6130cdn_01072015202212_1344800"/>
    <x v="1"/>
    <n v="4.25"/>
    <n v="73.666666666666671"/>
    <x v="310"/>
    <n v="23.8"/>
  </r>
  <r>
    <n v="2234321"/>
    <s v="KYOCERA Document Solutions Inc."/>
    <s v="KYOCERA"/>
    <s v="ECOSYS P7040cdn"/>
    <s v="ECOSYS P7040cdn"/>
    <m/>
    <s v="Printers"/>
    <s v="Standard"/>
    <n v="216"/>
    <n v="356"/>
    <m/>
    <s v="Electro-photographic (EP)"/>
    <x v="1"/>
    <x v="3"/>
    <s v="Yes"/>
    <n v="2.5819999999999999"/>
    <n v="134.26400000000001"/>
    <n v="49.306400000000004"/>
    <s v="Wired &gt; 500 MHz - 1 Gb/s Ethernet, Memory"/>
    <x v="65"/>
    <d v="2015-03-05T00:00:00"/>
    <s v="United States, Canada"/>
    <s v="ES_22472_ECOSYS P7040cdn_03062015091746_6681349"/>
    <x v="1"/>
    <n v="6.25"/>
    <n v="108.33333333333333"/>
    <x v="311"/>
    <n v="32.299999999999997"/>
  </r>
  <r>
    <n v="2292842"/>
    <s v="KYOCERA Document Solutions Inc."/>
    <s v="KYOCERA"/>
    <s v="Printer"/>
    <s v="ECOSYS P8060cdn"/>
    <m/>
    <s v="Printers"/>
    <s v="Standard"/>
    <n v="279"/>
    <n v="432"/>
    <m/>
    <s v="Electro-photographic (EP)"/>
    <x v="1"/>
    <x v="26"/>
    <s v="Yes"/>
    <n v="3.26"/>
    <n v="169.52"/>
    <n v="47.561800000000005"/>
    <s v="Wired &gt; 500 MHz - 1 Gb/s Ethernet, Memory"/>
    <x v="79"/>
    <d v="2017-03-21T00:00:00"/>
    <s v="United States, Canada"/>
    <s v="ES_22472_ECOSYS P8060cdn_03222017134216_4667418"/>
    <x v="1"/>
    <n v="10.15"/>
    <n v="175.93333333333337"/>
    <x v="312"/>
    <n v="39.5"/>
  </r>
  <r>
    <n v="2260688"/>
    <s v="KYOCERA Document Solutions Inc."/>
    <s v="KYOCERA"/>
    <s v="MFP (Multi Function Printer)"/>
    <s v="TASKalfa 2552ci"/>
    <m/>
    <s v="Multifunction Devices (MFD)"/>
    <s v="Standard"/>
    <n v="279"/>
    <n v="432"/>
    <m/>
    <s v="Electro-photographic (EP)"/>
    <x v="1"/>
    <x v="19"/>
    <s v="Yes"/>
    <n v="1.129"/>
    <n v="58.707999999999998"/>
    <n v="19.94113333333333"/>
    <s v="Wired &gt; 500 MHz - 1 Gb/s Ethernet, Memory"/>
    <x v="71"/>
    <d v="2016-02-23T00:00:00"/>
    <s v="United States, Canada"/>
    <s v="ES_22472_TASKalfa 2552ci_02242016100801_1817487"/>
    <x v="0"/>
    <n v="3.5999999999999996"/>
    <n v="62.4"/>
    <x v="269"/>
    <n v="18.399999999999999"/>
  </r>
  <r>
    <n v="2267551"/>
    <s v="KYOCERA Document Solutions Inc."/>
    <s v="KYOCERA"/>
    <s v="MFP (Multi Function Printer)"/>
    <s v="TASKalfa 3011i"/>
    <m/>
    <s v="Multifunction Devices (MFD)"/>
    <s v="Standard"/>
    <n v="279"/>
    <n v="432"/>
    <m/>
    <s v="Electro-photographic (EP)"/>
    <x v="0"/>
    <x v="7"/>
    <s v="Yes"/>
    <n v="1.776"/>
    <n v="92.352000000000004"/>
    <n v="28.356466666666666"/>
    <s v="Wired &gt; 500 MHz - 1 Gb/s Ethernet, Memory"/>
    <x v="72"/>
    <d v="2016-05-19T00:00:00"/>
    <s v="United States, Canada"/>
    <s v="ES_22472_TASKalfa 3011i_05202016125620_2191571"/>
    <x v="0"/>
    <n v="2.4499999999999997"/>
    <n v="42.466666666666661"/>
    <x v="270"/>
    <n v="22"/>
  </r>
  <r>
    <n v="2245460"/>
    <s v="KYOCERA Document Solutions Inc."/>
    <s v="KYOCERA"/>
    <s v="MFP (Multi Function Printer)"/>
    <s v="TASKalfa 306ci"/>
    <m/>
    <s v="Multifunction Devices (MFD)"/>
    <s v="Standard"/>
    <n v="279"/>
    <n v="432"/>
    <m/>
    <s v="Electro-photographic (EP)"/>
    <x v="1"/>
    <x v="0"/>
    <s v="Yes"/>
    <n v="1.8360000000000001"/>
    <n v="95.471999999999994"/>
    <n v="39.556400000000004"/>
    <s v="Wired &gt; 500 MHz - 1 Gb/s Ethernet, Memory"/>
    <x v="73"/>
    <d v="2015-08-11T00:00:00"/>
    <s v="United States, Canada"/>
    <s v="ES_22472_TASKalfa 306ci_08112015211934_3129392"/>
    <x v="0"/>
    <n v="4.6500000000000004"/>
    <n v="80.600000000000009"/>
    <x v="271"/>
    <n v="24.700000000000003"/>
  </r>
  <r>
    <n v="2306541"/>
    <s v="KYOCERA Document Solutions Inc."/>
    <s v="KYOCERA"/>
    <s v="MFP (Multi Function Printer)"/>
    <s v="TASKalfa 3212i"/>
    <m/>
    <s v="Multifunction Devices (MFD)"/>
    <s v="Standard"/>
    <n v="279"/>
    <n v="432"/>
    <m/>
    <s v="Electro-photographic (EP)"/>
    <x v="0"/>
    <x v="0"/>
    <s v="Yes"/>
    <n v="1.4390000000000001"/>
    <n v="74.828000000000003"/>
    <n v="24.005800000000001"/>
    <s v="Wired &gt; 500 MHz - 1 Gb/s Ethernet, Memory"/>
    <x v="74"/>
    <d v="2017-11-13T00:00:00"/>
    <s v="United States, Canada"/>
    <s v="ES_22472_TASKalfa 3212i_11172017152951_9107739"/>
    <x v="0"/>
    <n v="2.67"/>
    <n v="46.28"/>
    <x v="272"/>
    <n v="23.2"/>
  </r>
  <r>
    <n v="2260690"/>
    <s v="KYOCERA Document Solutions Inc."/>
    <s v="KYOCERA"/>
    <s v="MFP (Multi Function Printer)"/>
    <s v="TASKalfa 3252ci"/>
    <m/>
    <s v="Multifunction Devices (MFD)"/>
    <s v="Standard"/>
    <n v="279"/>
    <n v="432"/>
    <m/>
    <s v="Electro-photographic (EP)"/>
    <x v="1"/>
    <x v="0"/>
    <s v="Yes"/>
    <n v="1.5980000000000001"/>
    <n v="83.096000000000004"/>
    <n v="26.0078"/>
    <s v="Wired &gt; 500 MHz - 1 Gb/s Ethernet, Memory"/>
    <x v="71"/>
    <d v="2016-02-23T00:00:00"/>
    <s v="United States, Canada"/>
    <s v="ES_22472_TASKalfa 3252ci_02242016101347_3429140"/>
    <x v="0"/>
    <n v="4.6500000000000004"/>
    <n v="80.600000000000009"/>
    <x v="273"/>
    <n v="24.700000000000003"/>
  </r>
  <r>
    <n v="2267553"/>
    <s v="KYOCERA Document Solutions Inc."/>
    <s v="KYOCERA"/>
    <s v="MFP (Multi Function Printer)"/>
    <s v="TASKalfa 3511i"/>
    <m/>
    <s v="Multifunction Devices (MFD)"/>
    <s v="Standard"/>
    <n v="279"/>
    <n v="432"/>
    <m/>
    <s v="Electro-photographic (EP)"/>
    <x v="0"/>
    <x v="12"/>
    <s v="Yes"/>
    <n v="2.0870000000000002"/>
    <n v="108.524"/>
    <n v="32.455799999999996"/>
    <s v="Wired &gt; 500 MHz - 1 Gb/s Ethernet, Memory"/>
    <x v="75"/>
    <d v="2016-05-19T00:00:00"/>
    <s v="United States, Canada"/>
    <s v="ES_22472_TASKalfa 3511i_05202016130047_7928357"/>
    <x v="0"/>
    <n v="3"/>
    <n v="52"/>
    <x v="274"/>
    <n v="25"/>
  </r>
  <r>
    <n v="2271950"/>
    <s v="KYOCERA Document Solutions Inc."/>
    <s v="KYOCERA"/>
    <s v="MFP (Multi Function Printer)"/>
    <s v="TASKalfa 3552ci"/>
    <m/>
    <s v="Multifunction Devices (MFD)"/>
    <s v="Standard"/>
    <n v="279"/>
    <n v="432"/>
    <m/>
    <s v="Electro-photographic (EP)"/>
    <x v="1"/>
    <x v="12"/>
    <s v="Yes"/>
    <n v="1.8169999999999999"/>
    <n v="94.483999999999995"/>
    <n v="28.802800000000005"/>
    <s v="Wired &gt; 500 MHz - 1 Gb/s Ethernet, Memory"/>
    <x v="72"/>
    <d v="2016-07-06T00:00:00"/>
    <s v="United States, Canada"/>
    <s v="ES_22472_TASKalfa 3552ci_07072016144033_2668653"/>
    <x v="0"/>
    <n v="5.25"/>
    <n v="91"/>
    <x v="275"/>
    <n v="27.4"/>
  </r>
  <r>
    <n v="2245462"/>
    <s v="KYOCERA Document Solutions Inc."/>
    <s v="KYOCERA"/>
    <s v="MFP (Multi Function Printer)"/>
    <s v="TASKalfa 356ci"/>
    <m/>
    <s v="Multifunction Devices (MFD)"/>
    <s v="Standard"/>
    <n v="279"/>
    <n v="432"/>
    <m/>
    <s v="Electro-photographic (EP)"/>
    <x v="1"/>
    <x v="18"/>
    <s v="Yes"/>
    <n v="2.133"/>
    <n v="110.916"/>
    <n v="38.888199999999998"/>
    <s v="Wired &gt; 500 MHz - 1 Gb/s Ethernet, Memory"/>
    <x v="73"/>
    <d v="2015-08-11T00:00:00"/>
    <s v="United States, Canada"/>
    <s v="ES_22472_TASKalfa 356ci_08112015212636_7229063"/>
    <x v="0"/>
    <n v="5.65"/>
    <n v="97.933333333333337"/>
    <x v="276"/>
    <n v="29.200000000000003"/>
  </r>
  <r>
    <n v="2267052"/>
    <s v="KYOCERA Document Solutions Inc."/>
    <s v="KYOCERA"/>
    <s v="MFP (Multi Function Printer)"/>
    <s v="TASKalfa 4002i"/>
    <m/>
    <s v="Multifunction Devices (MFD)"/>
    <s v="Standard"/>
    <n v="279"/>
    <n v="432"/>
    <m/>
    <s v="Electro-photographic (EP)"/>
    <x v="0"/>
    <x v="10"/>
    <s v="Yes"/>
    <n v="1.891"/>
    <n v="98.331999999999994"/>
    <n v="30.547400000000003"/>
    <s v="Wired &gt; 500 MHz - 1 Gb/s Ethernet, Memory"/>
    <x v="72"/>
    <d v="2016-05-13T00:00:00"/>
    <s v="United States, Canada"/>
    <s v="ES_22472_TASKalfa 4002i_05182016142345_6055188"/>
    <x v="0"/>
    <n v="3.5500000000000003"/>
    <n v="61.533333333333339"/>
    <x v="277"/>
    <n v="28"/>
  </r>
  <r>
    <n v="2306543"/>
    <s v="KYOCERA Document Solutions Inc."/>
    <s v="KYOCERA"/>
    <s v="MFP (Multi Function Printer)"/>
    <s v="TASKalfa 4012i"/>
    <m/>
    <s v="Multifunction Devices (MFD)"/>
    <s v="Standard"/>
    <n v="279"/>
    <n v="432"/>
    <m/>
    <s v="Electro-photographic (EP)"/>
    <x v="0"/>
    <x v="10"/>
    <s v="Yes"/>
    <n v="1.972"/>
    <n v="102.544"/>
    <n v="30.139199999999999"/>
    <s v="Wired &gt; 500 MHz - 1 Gb/s Ethernet, Memory"/>
    <x v="74"/>
    <d v="2017-11-16T00:00:00"/>
    <s v="United States, Canada"/>
    <s v="ES_22472_TASKalfa 4012i_11172017151924_8478909"/>
    <x v="0"/>
    <n v="3.5500000000000003"/>
    <n v="61.533333333333339"/>
    <x v="278"/>
    <n v="28"/>
  </r>
  <r>
    <n v="2266647"/>
    <s v="KYOCERA Document Solutions Inc."/>
    <s v="KYOCERA"/>
    <s v="MFP (Multi Function Printer)"/>
    <s v="TASKalfa 4052ci"/>
    <m/>
    <s v="Multifunction Devices (MFD)"/>
    <s v="Standard"/>
    <n v="279"/>
    <n v="432"/>
    <m/>
    <s v="Electro-photographic (EP)"/>
    <x v="1"/>
    <x v="10"/>
    <s v="Yes"/>
    <n v="2.0230000000000001"/>
    <n v="105.196"/>
    <n v="32.198400000000007"/>
    <s v="Wired &gt; 500 MHz - 1 Gb/s Ethernet, Memory"/>
    <x v="72"/>
    <d v="2016-05-09T00:00:00"/>
    <s v="United States, Canada"/>
    <s v="ES_22472_TASKalfa 4052ci_05132016113409_7290738"/>
    <x v="0"/>
    <n v="6.25"/>
    <n v="108.33333333333333"/>
    <x v="279"/>
    <n v="31.9"/>
  </r>
  <r>
    <n v="2245458"/>
    <s v="KYOCERA Document Solutions Inc."/>
    <s v="KYOCERA"/>
    <s v="MFP (Multi Function Printer)"/>
    <s v="TASKalfa 406ci"/>
    <m/>
    <s v="Multifunction Devices (MFD)"/>
    <s v="Standard"/>
    <n v="279"/>
    <n v="432"/>
    <m/>
    <s v="Electro-photographic (EP)"/>
    <x v="1"/>
    <x v="3"/>
    <s v="Yes"/>
    <n v="2.4790000000000001"/>
    <n v="128.90799999999999"/>
    <n v="43.321200000000005"/>
    <s v="Wired &gt; 500 MHz - 1 Gb/s Ethernet, Memory"/>
    <x v="73"/>
    <d v="2015-08-11T00:00:00"/>
    <s v="United States, Canada"/>
    <s v="ES_22472_TASKalfa 406ci_08112015211029_3668134"/>
    <x v="0"/>
    <n v="6.65"/>
    <n v="115.26666666666667"/>
    <x v="280"/>
    <n v="33.4"/>
  </r>
  <r>
    <n v="2267055"/>
    <s v="KYOCERA Document Solutions Inc."/>
    <s v="KYOCERA"/>
    <s v="MFP (Multi Function Printer)"/>
    <s v="TASKalfa 5002i"/>
    <m/>
    <s v="Multifunction Devices (MFD)"/>
    <s v="Standard"/>
    <n v="279"/>
    <n v="432"/>
    <m/>
    <s v="Electro-photographic (EP)"/>
    <x v="0"/>
    <x v="25"/>
    <s v="Yes"/>
    <n v="2.4300000000000002"/>
    <n v="126.36"/>
    <n v="37.476399999999998"/>
    <s v="Wired &gt; 500 MHz - 1 Gb/s Ethernet, Memory"/>
    <x v="72"/>
    <d v="2016-05-13T00:00:00"/>
    <s v="United States, Canada"/>
    <s v="ES_22472_TASKalfa 5002i_05182016142828_8661008"/>
    <x v="0"/>
    <n v="4.6499999999999995"/>
    <n v="80.599999999999994"/>
    <x v="281"/>
    <n v="36.700000000000003"/>
  </r>
  <r>
    <n v="2266651"/>
    <s v="KYOCERA Document Solutions Inc."/>
    <s v="KYOCERA"/>
    <s v="MFP (Multi Function Printer)"/>
    <s v="TASKalfa 5052ci"/>
    <m/>
    <s v="Multifunction Devices (MFD)"/>
    <s v="Standard"/>
    <n v="279"/>
    <n v="432"/>
    <m/>
    <s v="Electro-photographic (EP)"/>
    <x v="1"/>
    <x v="25"/>
    <s v="Yes"/>
    <n v="2.5129999999999999"/>
    <n v="130.67599999999999"/>
    <n v="38.568400000000004"/>
    <s v="Wired &gt; 500 MHz - 1 Gb/s Ethernet, Memory"/>
    <x v="72"/>
    <d v="2016-05-11T00:00:00"/>
    <s v="United States, Canada"/>
    <s v="ES_22472_TASKalfa 5052ci_05132016114102_9921139"/>
    <x v="0"/>
    <n v="8.25"/>
    <n v="143"/>
    <x v="282"/>
    <n v="38.200000000000003"/>
  </r>
  <r>
    <n v="2267057"/>
    <s v="KYOCERA Document Solutions Inc."/>
    <s v="KYOCERA"/>
    <s v="MFP (Multi Function Printer)"/>
    <s v="TASKalfa 6002i"/>
    <m/>
    <s v="Multifunction Devices (MFD)"/>
    <s v="Standard"/>
    <n v="279"/>
    <n v="432"/>
    <m/>
    <s v="Electro-photographic (EP)"/>
    <x v="0"/>
    <x v="26"/>
    <s v="Yes"/>
    <n v="3.0569999999999999"/>
    <n v="158.964"/>
    <n v="44.922800000000009"/>
    <s v="Wired &gt; 500 MHz - 1 Gb/s Ethernet, Memory"/>
    <x v="72"/>
    <d v="2016-05-13T00:00:00"/>
    <s v="United States, Canada"/>
    <s v="ES_22472_TASKalfa 6002i_05182016143152_6041263"/>
    <x v="0"/>
    <n v="7.1499999999999995"/>
    <n v="123.93333333333332"/>
    <x v="283"/>
    <n v="45.7"/>
  </r>
  <r>
    <n v="2266655"/>
    <s v="KYOCERA Document Solutions Inc."/>
    <s v="KYOCERA"/>
    <s v="MFP (Multi Function Printer)"/>
    <s v="TASKalfa 6052ci"/>
    <m/>
    <s v="Multifunction Devices (MFD)"/>
    <s v="Standard"/>
    <n v="279"/>
    <n v="432"/>
    <m/>
    <s v="Electro-photographic (EP)"/>
    <x v="1"/>
    <x v="26"/>
    <s v="Yes"/>
    <n v="3.1850000000000001"/>
    <n v="165.62"/>
    <n v="47.317399999999999"/>
    <s v="Wired &gt; 500 MHz - 1 Gb/s Ethernet, Memory"/>
    <x v="72"/>
    <d v="2016-05-11T00:00:00"/>
    <s v="United States, Canada"/>
    <s v="ES_22472_TASKalfa 6052ci_05132016114516_6148105"/>
    <x v="0"/>
    <n v="10.25"/>
    <n v="177.66666666666666"/>
    <x v="284"/>
    <n v="44.2"/>
  </r>
  <r>
    <n v="2275481"/>
    <s v="KYOCERA Document Solutions Inc."/>
    <s v="KYOCERA"/>
    <s v="MFP (Multi Function Printer)"/>
    <s v="TASKalfa 7002i"/>
    <m/>
    <s v="Multifunction Devices (MFD)"/>
    <s v="Standard"/>
    <n v="279"/>
    <n v="432"/>
    <m/>
    <s v="Electro-photographic (EP)"/>
    <x v="0"/>
    <x v="27"/>
    <s v="Yes"/>
    <n v="4.7290000000000001"/>
    <n v="245.90799999999999"/>
    <n v="66.632800000000003"/>
    <s v="Wired &gt; 500 MHz - 1 Gb/s Ethernet, Memory"/>
    <x v="43"/>
    <d v="2016-08-16T00:00:00"/>
    <s v="United States, Canada"/>
    <s v="ES_22472_TASKalfa 7002i_08172016134741_7319208"/>
    <x v="0"/>
    <n v="9.65"/>
    <n v="167.26666666666668"/>
    <x v="285"/>
    <n v="61"/>
  </r>
  <r>
    <n v="2275476"/>
    <s v="KYOCERA Document Solutions Inc."/>
    <s v="KYOCERA"/>
    <s v="MFP (Multi Function Printer)"/>
    <s v="TASKalfa 7052ci"/>
    <m/>
    <s v="Multifunction Devices (MFD)"/>
    <s v="Standard"/>
    <n v="279"/>
    <n v="432"/>
    <m/>
    <s v="Electro-photographic (EP)"/>
    <x v="1"/>
    <x v="27"/>
    <s v="Yes"/>
    <n v="5.093"/>
    <n v="264.83600000000001"/>
    <n v="72.147400000000005"/>
    <s v="Wired &gt; 500 MHz - 1 Gb/s Ethernet, Memory"/>
    <x v="43"/>
    <d v="2016-08-16T00:00:00"/>
    <s v="United States, Canada"/>
    <s v="ES_22472_TASKalfa 7052ci_08172016133930_6900538"/>
    <x v="0"/>
    <n v="12.25"/>
    <n v="212.33333333333334"/>
    <x v="286"/>
    <n v="64.599999999999994"/>
  </r>
  <r>
    <n v="2275485"/>
    <s v="KYOCERA Document Solutions Inc."/>
    <s v="KYOCERA"/>
    <s v="MFP (Multi Function Printer)"/>
    <s v="TASKalfa 8002i"/>
    <m/>
    <s v="Multifunction Devices (MFD)"/>
    <s v="Standard"/>
    <n v="279"/>
    <n v="432"/>
    <m/>
    <s v="Electro-photographic (EP)"/>
    <x v="0"/>
    <x v="28"/>
    <s v="Yes"/>
    <n v="5.7229999999999999"/>
    <n v="297.596"/>
    <n v="79.632800000000032"/>
    <s v="Wired &gt; 500 MHz - 1 Gb/s Ethernet, Memory"/>
    <x v="43"/>
    <d v="2016-08-16T00:00:00"/>
    <s v="United States, Canada"/>
    <s v="ES_22472_TASKalfa 8002i_08172016135646_8273680"/>
    <x v="0"/>
    <n v="12.15"/>
    <n v="210.60000000000002"/>
    <x v="287"/>
    <n v="77"/>
  </r>
  <r>
    <n v="2275478"/>
    <s v="KYOCERA Document Solutions Inc."/>
    <s v="KYOCERA"/>
    <s v="MFP (Multi Function Printer)"/>
    <s v="TASKalfa 8052ci"/>
    <m/>
    <s v="Multifunction Devices (MFD)"/>
    <s v="Standard"/>
    <n v="279"/>
    <n v="432"/>
    <m/>
    <s v="Electro-photographic (EP)"/>
    <x v="1"/>
    <x v="28"/>
    <s v="Yes"/>
    <n v="6.3220000000000001"/>
    <n v="328.74400000000003"/>
    <n v="88.1374"/>
    <s v="Wired &gt; 500 MHz - 1 Gb/s Ethernet, Memory"/>
    <x v="43"/>
    <d v="2016-08-16T00:00:00"/>
    <s v="United States, Canada"/>
    <s v="ES_22472_TASKalfa 8052ci_08172016134213_4825994"/>
    <x v="0"/>
    <n v="19.250000000000004"/>
    <n v="333.66666666666674"/>
    <x v="288"/>
    <n v="86.6"/>
  </r>
  <r>
    <n v="2257252"/>
    <s v="Lexmark International, Inc."/>
    <s v="Lexmark"/>
    <s v="CS720dte"/>
    <s v="CS720dte"/>
    <s v="CS720de,,Base MFD, no 550 sheet paper tray; CS720dte,,Tested Model with 550 Sheet tray"/>
    <s v="Printers"/>
    <s v="Standard"/>
    <n v="216"/>
    <n v="360"/>
    <m/>
    <s v="Electro-photographic (EP)"/>
    <x v="1"/>
    <x v="10"/>
    <s v="Yes"/>
    <n v="1.83"/>
    <n v="95.16"/>
    <n v="38.889933333333332"/>
    <s v="None, None"/>
    <x v="80"/>
    <d v="2015-09-04T00:00:00"/>
    <s v="United States, Australia, New Zealand, Switzerland, Europe, Taiwan, Japan, Canada"/>
    <s v="ES_20290_1252016000000_0006820"/>
    <x v="1"/>
    <n v="5.85"/>
    <n v="101.39999999999999"/>
    <x v="313"/>
    <n v="31"/>
  </r>
  <r>
    <n v="2257253"/>
    <s v="Lexmark International, Inc."/>
    <s v="Lexmark"/>
    <s v="CS725dte"/>
    <s v="CS725dte"/>
    <s v="C4150,,BSD model of base MFD; CS725de,,Base MFD, no 550 sheet paper tray; CS725dte,,Tested Model with 550 sheet tray"/>
    <s v="Printers"/>
    <s v="Standard"/>
    <n v="216"/>
    <n v="360"/>
    <m/>
    <s v="Electro-photographic (EP)"/>
    <x v="1"/>
    <x v="25"/>
    <s v="Yes"/>
    <n v="2.31"/>
    <n v="120.12"/>
    <n v="44.479066666666675"/>
    <s v="None, None"/>
    <x v="80"/>
    <d v="2015-09-24T00:00:00"/>
    <s v="United States, Australia, New Zealand, Switzerland, Europe, Taiwan, Japan, Canada"/>
    <s v="ES_20290_1252016000000_0006823"/>
    <x v="1"/>
    <n v="7.85"/>
    <n v="136.06666666666666"/>
    <x v="73"/>
    <n v="35.5"/>
  </r>
  <r>
    <n v="2257249"/>
    <s v="Lexmark International, Inc."/>
    <s v="Lexmark"/>
    <s v="CS820dtfe"/>
    <s v="CS820dtfe"/>
    <s v="C6160,,BSD version; CS820de,,Printer only. No additional trays or paper finishing options; CS820dte,,Printer + 550 imput tray; CS820dtfe,,Tested Model with Tray and Stapler/Finisher"/>
    <s v="Printers"/>
    <s v="Standard"/>
    <n v="216"/>
    <n v="360"/>
    <m/>
    <s v="Electro-photographic (EP)"/>
    <x v="1"/>
    <x v="26"/>
    <s v="Yes"/>
    <n v="3.2650000000000001"/>
    <n v="169.78"/>
    <n v="60.070399999999992"/>
    <s v="None, None"/>
    <x v="80"/>
    <d v="2015-08-17T00:00:00"/>
    <s v="United States, Australia, New Zealand, Switzerland, Europe, Taiwan, Japan, Canada"/>
    <s v="ES_20290_1252016000000_0006732"/>
    <x v="1"/>
    <n v="9.85"/>
    <n v="170.73333333333332"/>
    <x v="314"/>
    <n v="39.5"/>
  </r>
  <r>
    <n v="2302454"/>
    <s v="Lexmark International, Inc."/>
    <s v="Lexmark"/>
    <s v="CS921de"/>
    <s v="CS921de"/>
    <s v="C9235,,Same as tested model, but sold into the BSD market; CS927de,,Same as tested model, but sold into the channel reseller market"/>
    <s v="Printers"/>
    <s v="Standard"/>
    <n v="297"/>
    <n v="432"/>
    <m/>
    <s v="Electro-photographic (EP)"/>
    <x v="1"/>
    <x v="12"/>
    <s v="Yes"/>
    <n v="2.27"/>
    <n v="118.04"/>
    <n v="43.282199999999996"/>
    <s v="None, None"/>
    <x v="81"/>
    <d v="2017-05-10T00:00:00"/>
    <s v="United States, Australia, New Zealand, Switzerland, Europe, Taiwan, Japan, Canada"/>
    <s v="ES_20290_8222017000000_0008627"/>
    <x v="1"/>
    <n v="5.1499999999999995"/>
    <n v="89.266666666666652"/>
    <x v="315"/>
    <n v="26.5"/>
  </r>
  <r>
    <n v="2302455"/>
    <s v="Lexmark International, Inc."/>
    <s v="Lexmark"/>
    <s v="CS923de"/>
    <s v="CS923de"/>
    <m/>
    <s v="Printers"/>
    <s v="Standard"/>
    <n v="297"/>
    <n v="432"/>
    <m/>
    <s v="Electro-photographic (EP)"/>
    <x v="1"/>
    <x v="21"/>
    <s v="Yes"/>
    <n v="4.46"/>
    <n v="231.92"/>
    <n v="71.010333333333321"/>
    <s v="None, None"/>
    <x v="81"/>
    <d v="2017-05-11T00:00:00"/>
    <s v="United States, Australia, New Zealand, Switzerland, Europe, Taiwan, Japan, Canada"/>
    <s v="ES_20290_8222017000000_0008630"/>
    <x v="1"/>
    <n v="9.15"/>
    <n v="158.6"/>
    <x v="316"/>
    <n v="37.5"/>
  </r>
  <r>
    <n v="2257254"/>
    <s v="Lexmark International, Inc."/>
    <s v="Lexmark"/>
    <s v="CX725dthe"/>
    <s v="CX725dthe"/>
    <s v="CX725de,,Base MFD; CX725dhe,,Base MFD + HDD; CX725dthe,,Tested Model with 550 sheet tray, fax and hard drive; XC4150,,BSD model that includes Base MFD + HDD"/>
    <s v="Multifunction Devices (MFD)"/>
    <s v="Standard"/>
    <n v="216"/>
    <n v="360"/>
    <m/>
    <s v="Electro-photographic (EP)"/>
    <x v="1"/>
    <x v="25"/>
    <s v="Yes"/>
    <n v="2.31"/>
    <n v="120.12"/>
    <n v="45.689800000000005"/>
    <s v="None, None"/>
    <x v="80"/>
    <d v="2015-09-25T00:00:00"/>
    <s v="United States, Australia, New Zealand, Switzerland, Europe, Taiwan, Japan, Canada"/>
    <s v="ES_20290_1252016000000_0006827"/>
    <x v="0"/>
    <n v="7.95"/>
    <n v="137.80000000000001"/>
    <x v="317"/>
    <n v="38.200000000000003"/>
  </r>
  <r>
    <n v="2257250"/>
    <s v="Lexmark International, Inc."/>
    <s v="Lexmark"/>
    <s v="CX820dtfe"/>
    <s v="CX820dtfe"/>
    <s v="CX820de,,No Options included; CX820dtfe,,Tested Model w Caster base, Tray and in-line stapler; XC6152de,,BSD model"/>
    <s v="Multifunction Devices (MFD)"/>
    <s v="Standard"/>
    <n v="216"/>
    <n v="360"/>
    <m/>
    <s v="Electro-photographic (EP)"/>
    <x v="1"/>
    <x v="5"/>
    <s v="Yes"/>
    <n v="3.0670000000000002"/>
    <n v="159.48400000000001"/>
    <n v="60.216866666666668"/>
    <s v="None, None"/>
    <x v="80"/>
    <d v="2015-08-17T00:00:00"/>
    <s v="United States, Australia, New Zealand, Switzerland, Europe, Taiwan, Japan, Canada"/>
    <s v="ES_20290_1252016000000_0006736"/>
    <x v="0"/>
    <n v="8.3500000000000014"/>
    <n v="144.73333333333335"/>
    <x v="318"/>
    <n v="39.4"/>
  </r>
  <r>
    <n v="2257251"/>
    <s v="Lexmark International, Inc."/>
    <s v="Lexmark"/>
    <s v="CX825dtfe"/>
    <s v="CX825dtfe"/>
    <s v="CX825de,,Base MFD with hard drive; CX825dte,,Base MFD with hard drive + input trays + caster base; CX825dtfe,,Tested Model with 550 Shet Tray, fax, Hard drive, Stapler; XC8155,,BSD model"/>
    <s v="Multifunction Devices (MFD)"/>
    <s v="Standard"/>
    <n v="216"/>
    <n v="360"/>
    <m/>
    <s v="Electro-photographic (EP)"/>
    <x v="1"/>
    <x v="21"/>
    <s v="Yes"/>
    <n v="3.2349999999999999"/>
    <n v="168.22"/>
    <n v="63.025733333333335"/>
    <s v="None, None"/>
    <x v="80"/>
    <d v="2015-08-27T00:00:00"/>
    <s v="United States, Australia, New Zealand, Switzerland, Europe, Taiwan, Japan, Canada"/>
    <s v="ES_20290_1252016000000_0006768"/>
    <x v="0"/>
    <n v="8.9499999999999993"/>
    <n v="155.13333333333333"/>
    <x v="319"/>
    <n v="41.2"/>
  </r>
  <r>
    <n v="2257247"/>
    <s v="Lexmark International, Inc."/>
    <s v="Lexmark"/>
    <s v="CX860dtfe"/>
    <s v="CX860dtfe"/>
    <s v="CX860de,,Base MFD with hard drive; CX860dte,,Base MFD with hard drive + input trays + caster base; CX860dtfe,,Tested Model with 2 - 550 trays, inline stapler, hard drive, fax; XC8160,,BSD model"/>
    <s v="Multifunction Devices (MFD)"/>
    <s v="Standard"/>
    <n v="216"/>
    <n v="360"/>
    <m/>
    <s v="Electro-photographic (EP)"/>
    <x v="1"/>
    <x v="26"/>
    <s v="Yes"/>
    <n v="3.444"/>
    <n v="179.08799999999999"/>
    <n v="65.026866666666663"/>
    <s v="None, None"/>
    <x v="80"/>
    <d v="2015-08-18T00:00:00"/>
    <s v="United States, Australia, New Zealand, Switzerland, Europe, Taiwan, Japan, Canada"/>
    <s v="ES_20290_1252016000000_0006741"/>
    <x v="0"/>
    <n v="9.9499999999999993"/>
    <n v="172.46666666666667"/>
    <x v="320"/>
    <n v="44.2"/>
  </r>
  <r>
    <n v="2302450"/>
    <s v="Lexmark International, Inc."/>
    <s v="Lexmark"/>
    <s v="CX920de"/>
    <s v="CX920de"/>
    <m/>
    <s v="Multifunction Devices (MFD)"/>
    <s v="Standard"/>
    <n v="297"/>
    <n v="432"/>
    <m/>
    <s v="Electro-photographic (EP)"/>
    <x v="1"/>
    <x v="19"/>
    <s v="Yes"/>
    <n v="1.65"/>
    <n v="85.8"/>
    <n v="38.440783333333322"/>
    <s v="None, None"/>
    <x v="81"/>
    <d v="2017-05-10T00:00:00"/>
    <s v="United States, Australia, New Zealand, Switzerland, Europe, Taiwan, Japan, Canada"/>
    <s v="ES_20290_8222017000000_0008574"/>
    <x v="0"/>
    <n v="3.5999999999999996"/>
    <n v="62.4"/>
    <x v="321"/>
    <n v="18.399999999999999"/>
  </r>
  <r>
    <n v="2302449"/>
    <s v="Lexmark International, Inc."/>
    <s v="Lexmark"/>
    <s v="CX921de"/>
    <s v="CX921de"/>
    <s v="CX927de,,Same as tested model, but intended for the Channel resellers market; XC9235,,Same as tested model, but intended for the Business Solutions Dealers market"/>
    <s v="Multifunction Devices (MFD)"/>
    <s v="Standard"/>
    <n v="297"/>
    <n v="432"/>
    <m/>
    <s v="Electro-photographic (EP)"/>
    <x v="1"/>
    <x v="12"/>
    <s v="Yes"/>
    <n v="2.35"/>
    <n v="122.2"/>
    <n v="49.594133333333332"/>
    <s v="None, None"/>
    <x v="81"/>
    <d v="2017-05-10T00:00:00"/>
    <s v="United States, Australia, New Zealand, Switzerland, Europe, Taiwan, Japan, Canada"/>
    <s v="ES_20290_8222017000000_0008570"/>
    <x v="0"/>
    <n v="5.25"/>
    <n v="91"/>
    <x v="322"/>
    <n v="27.4"/>
  </r>
  <r>
    <n v="2302451"/>
    <s v="Lexmark International, Inc."/>
    <s v="Lexmark"/>
    <s v="CX922de"/>
    <s v="CX922de"/>
    <s v="XC9245,Same as tested model, but intended for the Business Solutions Dealers market,"/>
    <s v="Multifunction Devices (MFD)"/>
    <s v="Standard"/>
    <n v="297"/>
    <n v="432"/>
    <m/>
    <s v="Electro-photographic (EP)"/>
    <x v="1"/>
    <x v="13"/>
    <s v="Yes"/>
    <n v="3.79"/>
    <n v="197.08"/>
    <n v="65.632666666666665"/>
    <s v="None, None"/>
    <x v="81"/>
    <d v="2017-05-10T00:00:00"/>
    <s v="United States, Australia, New Zealand, Switzerland, Europe, Taiwan, Japan, Canada"/>
    <s v="ES_20290_8222017000000_0008577"/>
    <x v="0"/>
    <n v="7.25"/>
    <n v="125.66666666666667"/>
    <x v="323"/>
    <n v="35.200000000000003"/>
  </r>
  <r>
    <n v="2302452"/>
    <s v="Lexmark International, Inc."/>
    <s v="Lexmark"/>
    <s v="CX923dxe"/>
    <s v="CX923dxe"/>
    <s v="CX923dte,,Same as tested model, but uses a different paper input tray with lower paper input capacity. This paper input option uses less power than the paper input option used on the tested model; XC9255,,Same as tested model, but intended for the Business Solutions Dealers market"/>
    <s v="Multifunction Devices (MFD)"/>
    <s v="Standard"/>
    <n v="297"/>
    <n v="432"/>
    <m/>
    <s v="Electro-photographic (EP)"/>
    <x v="1"/>
    <x v="21"/>
    <s v="Yes"/>
    <n v="3.81"/>
    <n v="198.12"/>
    <n v="75.64266666666667"/>
    <s v="None, None"/>
    <x v="81"/>
    <d v="2017-05-10T00:00:00"/>
    <s v="United States, Australia, New Zealand, Switzerland, Europe, Taiwan, Japan, Canada"/>
    <s v="ES_20290_8222017000000_0008581"/>
    <x v="0"/>
    <n v="9.25"/>
    <n v="160.33333333333334"/>
    <x v="324"/>
    <n v="41.2"/>
  </r>
  <r>
    <n v="2302453"/>
    <s v="Lexmark International, Inc."/>
    <s v="Lexmark"/>
    <s v="CX924dxe"/>
    <s v="CX924dxe"/>
    <s v="CX924dte,,Same as tested model, but uses a different paper input tray with lower paper input capacity. This paper input option uses less power than the paper input option used on the tested model; XC9265,,Same as tested model, but intended for the Business Solutions Dealers market"/>
    <s v="Multifunction Devices (MFD)"/>
    <s v="Standard"/>
    <n v="297"/>
    <n v="432"/>
    <m/>
    <s v="Electro-photographic (EP)"/>
    <x v="1"/>
    <x v="15"/>
    <s v="Yes"/>
    <n v="4.97"/>
    <n v="258.44"/>
    <n v="82.339399999999983"/>
    <s v="None, None"/>
    <x v="81"/>
    <d v="2017-05-10T00:00:00"/>
    <s v="United States, Australia, New Zealand, Switzerland, Europe, Taiwan, Japan, Canada"/>
    <s v="ES_20290_8222017000000_0008586"/>
    <x v="0"/>
    <n v="11.25"/>
    <n v="195"/>
    <x v="325"/>
    <n v="53.599999999999994"/>
  </r>
  <r>
    <n v="2265615"/>
    <s v="Lexmark International, Inc."/>
    <s v="Lexmark"/>
    <s v="XC4140"/>
    <s v="XC4140"/>
    <m/>
    <s v="Multifunction Devices (MFD)"/>
    <s v="Standard"/>
    <n v="216"/>
    <n v="360"/>
    <m/>
    <s v="Electro-photographic (EP)"/>
    <x v="1"/>
    <x v="10"/>
    <s v="Yes"/>
    <n v="1.923"/>
    <n v="99.995999999999995"/>
    <n v="40.648400000000002"/>
    <s v="None, None"/>
    <x v="82"/>
    <d v="2016-04-01T00:00:00"/>
    <s v="United States, Australia, New Zealand, Switzerland, Europe, Taiwan, Japan, Canada"/>
    <s v="ES_20290_5022016000000_0007151"/>
    <x v="0"/>
    <n v="5.95"/>
    <n v="103.13333333333334"/>
    <x v="326"/>
    <n v="31.9"/>
  </r>
  <r>
    <n v="2249181"/>
    <s v="Murata Machinery, Ltd."/>
    <s v="Konica Minolta"/>
    <s v="bizhub28e"/>
    <s v="bizhub28e"/>
    <m/>
    <s v="Multifunction Devices (MFD)"/>
    <s v="Standard"/>
    <n v="216"/>
    <n v="356"/>
    <m/>
    <s v="Electro-photographic (EP)"/>
    <x v="0"/>
    <x v="9"/>
    <s v="Yes"/>
    <n v="1.5"/>
    <n v="78"/>
    <n v="27.487200000000005"/>
    <s v="None, None"/>
    <x v="22"/>
    <d v="2015-10-01T00:00:00"/>
    <s v="United States, Canada"/>
    <s v="ES_1105619_bizhub28e_10022015052326_3406684"/>
    <x v="0"/>
    <n v="2.0100000000000002"/>
    <n v="34.840000000000003"/>
    <x v="327"/>
    <n v="20.8"/>
  </r>
  <r>
    <n v="2288526"/>
    <s v="Oce-Technologies B.V."/>
    <s v="Canon"/>
    <s v="varioPRINT 115"/>
    <s v="Canon varioPRINT 115"/>
    <m/>
    <s v="Multifunction Devices (MFD)"/>
    <s v="Standard"/>
    <n v="320"/>
    <n v="320"/>
    <m/>
    <s v="Electro-photographic (EP)"/>
    <x v="0"/>
    <x v="49"/>
    <s v="Yes"/>
    <n v="20.3"/>
    <n v="1055.5999999999999"/>
    <n v="365.99635799999999"/>
    <s v="None, None"/>
    <x v="77"/>
    <d v="2017-01-13T00:00:00"/>
    <s v="United States, Australia, New Zealand, Switzerland, Europe, Taiwan, Japan, Canada"/>
    <s v="ES_1105641_Canon varioPRINT 115_01132017160552_3552910"/>
    <x v="0"/>
    <n v="33.15"/>
    <n v="574.6"/>
    <x v="328"/>
    <n v="207.8"/>
  </r>
  <r>
    <n v="2288524"/>
    <s v="Oce-Technologies B.V."/>
    <s v="Canon"/>
    <s v="varioPRINT 130"/>
    <s v="Canon varioPRINT 130"/>
    <m/>
    <s v="Multifunction Devices (MFD)"/>
    <s v="Standard"/>
    <n v="320"/>
    <n v="320"/>
    <m/>
    <s v="Electro-photographic (EP)"/>
    <x v="0"/>
    <x v="32"/>
    <s v="Yes"/>
    <n v="21.1"/>
    <n v="1097.2"/>
    <n v="376.32912199999998"/>
    <s v="None, None"/>
    <x v="77"/>
    <d v="2017-01-13T00:00:00"/>
    <s v="United States, Australia, New Zealand, Switzerland, Europe, Taiwan, Japan, Canada"/>
    <s v="ES_1105641_Canon varioPRINT 130_01132017155500_2900691"/>
    <x v="0"/>
    <n v="42.15"/>
    <n v="730.59999999999991"/>
    <x v="329"/>
    <n v="264.8"/>
  </r>
  <r>
    <n v="2218690"/>
    <s v="Oce-Technologies B.V."/>
    <s v="Canon"/>
    <s v="varioPRINT 110"/>
    <s v="Canon varioPRINT 135"/>
    <m/>
    <s v="Multifunction Devices (MFD)"/>
    <s v="Standard"/>
    <n v="320"/>
    <n v="487"/>
    <m/>
    <s v="Electro-photographic (EP)"/>
    <x v="0"/>
    <x v="50"/>
    <s v="Yes"/>
    <n v="21.2"/>
    <n v="1102.4000000000001"/>
    <n v="329.99607333333324"/>
    <s v="None, None"/>
    <x v="83"/>
    <d v="2016-11-28T00:00:00"/>
    <s v="United States, Australia, New Zealand, Switzerland, Europe, Taiwan, Japan, Canada"/>
    <s v="ES_1105641_Canon varioPRINT 135_09052014150051_9251401"/>
    <x v="0"/>
    <n v="30.150000000000002"/>
    <n v="522.6"/>
    <x v="330"/>
    <n v="188.8"/>
  </r>
  <r>
    <n v="2218691"/>
    <s v="Oce-Technologies B.V."/>
    <s v="Canon"/>
    <s v="varioPRINT 120"/>
    <s v="Canon varioPRINT 135"/>
    <m/>
    <s v="Multifunction Devices (MFD)"/>
    <s v="Standard"/>
    <n v="320"/>
    <n v="487"/>
    <m/>
    <s v="Electro-photographic (EP)"/>
    <x v="0"/>
    <x v="44"/>
    <s v="Yes"/>
    <n v="22.6"/>
    <n v="1175.2"/>
    <n v="348.46248666666662"/>
    <s v="None, None"/>
    <x v="83"/>
    <d v="2016-11-28T00:00:00"/>
    <s v="United States, Australia, New Zealand, Switzerland, Europe, Taiwan, Japan, Canada"/>
    <s v="ES_1105641_Canon varioPRINT 135_09052014150108_9268602"/>
    <x v="0"/>
    <n v="36.15"/>
    <n v="626.6"/>
    <x v="331"/>
    <n v="226.8"/>
  </r>
  <r>
    <n v="2284849"/>
    <s v="Oce-Technologies B.V."/>
    <s v="Canon"/>
    <s v="varioPRINT 135"/>
    <s v="Canon varioPRINT 135"/>
    <m/>
    <s v="Multifunction Devices (MFD)"/>
    <s v="Standard"/>
    <n v="320"/>
    <n v="487"/>
    <m/>
    <s v="Electro-photographic (EP)"/>
    <x v="0"/>
    <x v="51"/>
    <s v="Yes"/>
    <n v="24.7"/>
    <n v="1284.4000000000001"/>
    <n v="375.45426533333335"/>
    <s v="None, None"/>
    <x v="83"/>
    <d v="2016-11-28T00:00:00"/>
    <s v="United States, Australia, New Zealand, Switzerland, Europe, Taiwan, Japan, Canada"/>
    <s v="ES_1105641_Canon varioPRINT 135_11282016133753_0273627"/>
    <x v="0"/>
    <n v="45.15"/>
    <n v="782.59999999999991"/>
    <x v="332"/>
    <n v="283.8"/>
  </r>
  <r>
    <n v="2287905"/>
    <s v="Oce-Technologies B.V."/>
    <s v="Canon"/>
    <s v="varioPRINT 140"/>
    <s v="Canon varioPRINT 140"/>
    <m/>
    <s v="Multifunction Devices (MFD)"/>
    <s v="Standard"/>
    <n v="320"/>
    <n v="320"/>
    <m/>
    <s v="Electro-photographic (EP)"/>
    <x v="0"/>
    <x v="52"/>
    <s v="Yes"/>
    <n v="22.8"/>
    <n v="1185.5999999999999"/>
    <n v="397.46269333333328"/>
    <s v="None, None"/>
    <x v="77"/>
    <d v="2017-01-05T00:00:00"/>
    <s v="United States, Australia, New Zealand, Switzerland, Europe, Taiwan, Japan, Canada"/>
    <s v="ES_1105641_Canon varioPRINT 140_01062017020638_8398986"/>
    <x v="0"/>
    <n v="48.15"/>
    <n v="834.59999999999991"/>
    <x v="333"/>
    <n v="302.8"/>
  </r>
  <r>
    <n v="2253455"/>
    <s v="Oce-Technologies B.V."/>
    <s v="Oce"/>
    <s v="Oce VarioPrint 6250 Ultra+"/>
    <s v="Oce 01016"/>
    <m/>
    <s v="Printers"/>
    <s v="Standard"/>
    <n v="320"/>
    <n v="487"/>
    <m/>
    <s v="Electro-photographic (EP)"/>
    <x v="0"/>
    <x v="53"/>
    <s v="Yes"/>
    <n v="101.4"/>
    <n v="5272.8"/>
    <n v="1812.5964306666667"/>
    <s v="None, None"/>
    <x v="84"/>
    <d v="2016-11-28T00:00:00"/>
    <s v="United States"/>
    <s v="ES_1105641_Océ 01016_11242015205555_8555183"/>
    <x v="1"/>
    <n v="102.10000000000001"/>
    <n v="1769.7333333333336"/>
    <x v="334"/>
    <n v="1439.6999999999998"/>
  </r>
  <r>
    <n v="2253456"/>
    <s v="Oce-Technologies B.V."/>
    <s v="Oce"/>
    <s v="Oce VarioPrint 6320 Ultra+"/>
    <s v="Oce 01016"/>
    <m/>
    <s v="Printers"/>
    <s v="Standard"/>
    <n v="320"/>
    <n v="487"/>
    <m/>
    <s v="Electro-photographic (EP)"/>
    <x v="0"/>
    <x v="54"/>
    <s v="Yes"/>
    <n v="134.5"/>
    <n v="6994"/>
    <n v="2222.2336499999997"/>
    <s v="None, None"/>
    <x v="84"/>
    <d v="2016-11-28T00:00:00"/>
    <s v="United States"/>
    <s v="ES_1105641_Océ 01016_11242015204602_7962206"/>
    <x v="1"/>
    <n v="134.55000000000001"/>
    <n v="2332.2000000000003"/>
    <x v="335"/>
    <n v="2041.5"/>
  </r>
  <r>
    <n v="2305722"/>
    <s v="Oce-Technologies B.V."/>
    <s v="Oce"/>
    <s v="Oce VarioPrint 6330"/>
    <s v="Oce 01016"/>
    <m/>
    <s v="Printers"/>
    <s v="Standard"/>
    <n v="320"/>
    <n v="487"/>
    <m/>
    <s v="Electro-photographic (EP)"/>
    <x v="0"/>
    <x v="55"/>
    <s v="Yes"/>
    <n v="120.9"/>
    <n v="6286.8"/>
    <n v="1983.1260106666664"/>
    <s v="None, None"/>
    <x v="84"/>
    <d v="2017-10-30T00:00:00"/>
    <s v="United States"/>
    <s v="ES_1105641_Oce 01016_10302017151118_6278301"/>
    <x v="1"/>
    <n v="142.80000000000001"/>
    <n v="2475.2000000000003"/>
    <x v="336"/>
    <n v="2194.5"/>
  </r>
  <r>
    <n v="2305723"/>
    <s v="Oce-Technologies B.V."/>
    <s v="Oce"/>
    <s v="Oce VarioPrint 6270"/>
    <s v="Oce 01016"/>
    <m/>
    <s v="Printers"/>
    <s v="Standard"/>
    <n v="320"/>
    <n v="487"/>
    <m/>
    <s v="Electro-photographic (EP)"/>
    <x v="0"/>
    <x v="56"/>
    <s v="Yes"/>
    <n v="106.3"/>
    <n v="5527.6"/>
    <n v="1791.0980359999999"/>
    <s v="None, None"/>
    <x v="84"/>
    <d v="2017-10-30T00:00:00"/>
    <s v="United States"/>
    <s v="ES_1105641_Oce 01016_10302017151949_6789829"/>
    <x v="1"/>
    <n v="112.00000000000001"/>
    <n v="1941.3333333333337"/>
    <x v="337"/>
    <n v="1623.2999999999997"/>
  </r>
  <r>
    <n v="2281989"/>
    <s v="Oki Data Americas, Inc."/>
    <s v="INTEC"/>
    <s v="CS3000"/>
    <s v="N36100A"/>
    <m/>
    <s v="Printers"/>
    <s v="Standard"/>
    <n v="330"/>
    <n v="1321"/>
    <m/>
    <s v="Electro-photographic (EP)"/>
    <x v="1"/>
    <x v="25"/>
    <s v="Yes"/>
    <n v="5.0999999999999996"/>
    <n v="265.2"/>
    <n v="87.885858666666678"/>
    <s v="None, None"/>
    <x v="85"/>
    <d v="2016-10-16T00:00:00"/>
    <s v="United States"/>
    <s v="ES_20355_N36100A_10142016084619_4779622"/>
    <x v="1"/>
    <n v="8.15"/>
    <n v="141.26666666666668"/>
    <x v="338"/>
    <n v="35.5"/>
  </r>
  <r>
    <n v="2241185"/>
    <s v="Oki Data Americas, Inc."/>
    <s v="OKI"/>
    <s v="MB770+"/>
    <s v="N22400A"/>
    <m/>
    <s v="Multifunction Devices (MFD)"/>
    <s v="Standard"/>
    <n v="216"/>
    <n v="1320"/>
    <m/>
    <s v="Electro-photographic (EP)"/>
    <x v="0"/>
    <x v="21"/>
    <s v="Yes"/>
    <n v="3.1"/>
    <n v="161.19999999999999"/>
    <n v="59.628399999999999"/>
    <s v="None, Other"/>
    <x v="29"/>
    <d v="2015-04-29T00:00:00"/>
    <s v="United States"/>
    <s v="ES_20355_N22400A_06082015011301_5981389"/>
    <x v="0"/>
    <n v="5.6"/>
    <n v="97.066666666666663"/>
    <x v="339"/>
    <n v="41.2"/>
  </r>
  <r>
    <n v="2241188"/>
    <s v="Oki Data Americas, Inc."/>
    <s v="OKI"/>
    <s v="MB760+"/>
    <s v="N22400A"/>
    <m/>
    <s v="Multifunction Devices (MFD)"/>
    <s v="Standard"/>
    <n v="216"/>
    <n v="1320"/>
    <m/>
    <s v="Electro-photographic (EP)"/>
    <x v="0"/>
    <x v="57"/>
    <s v="Yes"/>
    <n v="3.1"/>
    <n v="161.19999999999999"/>
    <n v="61.768199999999993"/>
    <s v="None, Other"/>
    <x v="29"/>
    <d v="2015-04-29T00:00:00"/>
    <s v="United States"/>
    <s v="ES_20355_N22400A_06082015011109_5869152"/>
    <x v="0"/>
    <n v="4.24"/>
    <n v="73.493333333333339"/>
    <x v="340"/>
    <n v="35.799999999999997"/>
  </r>
  <r>
    <n v="2241189"/>
    <s v="Oki Data Americas, Inc."/>
    <s v="OKI"/>
    <s v="MPS5502mb+"/>
    <s v="N22400A"/>
    <m/>
    <s v="Multifunction Devices (MFD)"/>
    <s v="Standard"/>
    <n v="216"/>
    <n v="1320"/>
    <m/>
    <s v="Electro-photographic (EP)"/>
    <x v="0"/>
    <x v="21"/>
    <s v="Yes"/>
    <n v="3.1"/>
    <n v="161.19999999999999"/>
    <n v="59.628399999999999"/>
    <s v="None, Other"/>
    <x v="29"/>
    <d v="2015-04-29T00:00:00"/>
    <s v="United States"/>
    <s v="ES_20355_N22400A_06082015011503_6103835"/>
    <x v="0"/>
    <n v="5.6"/>
    <n v="97.066666666666663"/>
    <x v="339"/>
    <n v="41.2"/>
  </r>
  <r>
    <n v="2241100"/>
    <s v="Oki Data Americas, Inc."/>
    <s v="OKI"/>
    <s v="MB770f+"/>
    <s v="N22401A"/>
    <m/>
    <s v="Multifunction Devices (MFD)"/>
    <s v="Standard"/>
    <n v="216"/>
    <n v="1320"/>
    <m/>
    <s v="Electro-photographic (EP)"/>
    <x v="0"/>
    <x v="21"/>
    <s v="Yes"/>
    <n v="3.4"/>
    <n v="176.8"/>
    <n v="64.482600000000005"/>
    <s v="None, Other"/>
    <x v="29"/>
    <d v="2015-04-29T00:00:00"/>
    <s v="United States"/>
    <s v="ES_20355_N22401A_06052015074804_0484265"/>
    <x v="0"/>
    <n v="5.6"/>
    <n v="97.066666666666663"/>
    <x v="341"/>
    <n v="41.2"/>
  </r>
  <r>
    <n v="2241101"/>
    <s v="Oki Data Americas, Inc."/>
    <s v="OKI"/>
    <s v="MB770fx+"/>
    <s v="N22401A"/>
    <m/>
    <s v="Multifunction Devices (MFD)"/>
    <s v="Standard"/>
    <n v="216"/>
    <n v="1320"/>
    <m/>
    <s v="Electro-photographic (EP)"/>
    <x v="0"/>
    <x v="21"/>
    <s v="Yes"/>
    <n v="3.4"/>
    <n v="176.8"/>
    <n v="64.482600000000005"/>
    <s v="None, Other"/>
    <x v="29"/>
    <d v="2015-04-29T00:00:00"/>
    <s v="United States"/>
    <s v="ES_20355_N22401A_06052015074851_0531402"/>
    <x v="0"/>
    <n v="5.6"/>
    <n v="97.066666666666663"/>
    <x v="341"/>
    <n v="41.2"/>
  </r>
  <r>
    <n v="2241102"/>
    <s v="Oki Data Americas, Inc."/>
    <s v="OKI"/>
    <s v="MPS5502mbf+"/>
    <s v="N22401A"/>
    <m/>
    <s v="Multifunction Devices (MFD)"/>
    <s v="Standard"/>
    <n v="216"/>
    <n v="1320"/>
    <m/>
    <s v="Electro-photographic (EP)"/>
    <x v="0"/>
    <x v="21"/>
    <s v="Yes"/>
    <n v="3.4"/>
    <n v="176.8"/>
    <n v="64.482600000000005"/>
    <s v="None, Other"/>
    <x v="29"/>
    <d v="2015-04-29T00:00:00"/>
    <s v="United States"/>
    <s v="ES_20355_N22401A_06052015074929_0569747"/>
    <x v="0"/>
    <n v="5.6"/>
    <n v="97.066666666666663"/>
    <x v="341"/>
    <n v="41.2"/>
  </r>
  <r>
    <n v="2241103"/>
    <s v="Oki Data Americas, Inc."/>
    <s v="OKI"/>
    <s v="MPS5502mbfx+"/>
    <s v="N22401A"/>
    <m/>
    <s v="Multifunction Devices (MFD)"/>
    <s v="Standard"/>
    <n v="216"/>
    <n v="1320"/>
    <m/>
    <s v="Electro-photographic (EP)"/>
    <x v="0"/>
    <x v="21"/>
    <s v="Yes"/>
    <n v="3.4"/>
    <n v="176.8"/>
    <n v="64.482600000000005"/>
    <s v="None, Other"/>
    <x v="29"/>
    <d v="2015-04-29T00:00:00"/>
    <s v="United States"/>
    <s v="ES_20355_N22401A_06052015074958_0598835"/>
    <x v="0"/>
    <n v="5.6"/>
    <n v="97.066666666666663"/>
    <x v="341"/>
    <n v="41.2"/>
  </r>
  <r>
    <n v="2243809"/>
    <s v="Oki Data Americas, Inc."/>
    <s v="OKI"/>
    <s v="ES4172LP MFP"/>
    <s v="N22502A"/>
    <m/>
    <s v="Multifunction Devices (MFD)"/>
    <s v="Standard"/>
    <n v="216"/>
    <n v="1321"/>
    <m/>
    <s v="Electro-photographic (EP)"/>
    <x v="0"/>
    <x v="41"/>
    <s v="Yes"/>
    <n v="2.4"/>
    <n v="124.8"/>
    <n v="40.002646666666664"/>
    <s v="Wireless - WiFi, None"/>
    <x v="86"/>
    <d v="2015-07-12T00:00:00"/>
    <s v="United States"/>
    <s v="ES_20355_N22502A_07212015071716_3036233"/>
    <x v="0"/>
    <n v="4.0199999999999996"/>
    <n v="69.679999999999993"/>
    <x v="342"/>
    <n v="34"/>
  </r>
  <r>
    <n v="2310088"/>
    <s v="Oki Data Americas, Inc."/>
    <s v="OKI"/>
    <s v="MB472w"/>
    <s v="N22502A"/>
    <m/>
    <s v="Multifunction Devices (MFD)"/>
    <s v="Standard"/>
    <n v="216"/>
    <n v="1321"/>
    <m/>
    <s v="Electro-photographic (EP)"/>
    <x v="0"/>
    <x v="12"/>
    <s v="Yes"/>
    <n v="2"/>
    <n v="104"/>
    <n v="36.381410000000002"/>
    <s v="None, None"/>
    <x v="87"/>
    <d v="2018-02-05T00:00:00"/>
    <s v="United States"/>
    <s v="ES_20355_N22502A_02062018045804_3084750"/>
    <x v="0"/>
    <n v="2.7"/>
    <n v="46.800000000000004"/>
    <x v="343"/>
    <n v="25"/>
  </r>
  <r>
    <n v="2243810"/>
    <s v="Oki Data Americas, Inc."/>
    <s v="OKI"/>
    <s v="ES4172LP MFP"/>
    <s v="N22502B"/>
    <m/>
    <s v="Multifunction Devices (MFD)"/>
    <s v="Standard"/>
    <n v="216"/>
    <n v="1321"/>
    <m/>
    <s v="Electro-photographic (EP)"/>
    <x v="0"/>
    <x v="41"/>
    <s v="Yes"/>
    <n v="2.5"/>
    <n v="130"/>
    <n v="42.958500000000001"/>
    <s v="Wireless - WiFi, None"/>
    <x v="86"/>
    <d v="2015-07-12T00:00:00"/>
    <s v="United States"/>
    <s v="ES_20355_N22502B_07212015073357_4037395"/>
    <x v="0"/>
    <n v="4.0199999999999996"/>
    <n v="69.679999999999993"/>
    <x v="344"/>
    <n v="34"/>
  </r>
  <r>
    <n v="2243811"/>
    <s v="Oki Data Americas, Inc."/>
    <s v="OKI"/>
    <s v="ES5162LP MFP"/>
    <s v="N22504A"/>
    <m/>
    <s v="Multifunction Devices (MFD)"/>
    <s v="Standard"/>
    <n v="216"/>
    <n v="1321"/>
    <m/>
    <s v="Electro-photographic (EP)"/>
    <x v="0"/>
    <x v="41"/>
    <s v="Yes"/>
    <n v="2.6"/>
    <n v="135.19999999999999"/>
    <n v="43.136773333333331"/>
    <s v="Wireless - WiFi, None"/>
    <x v="86"/>
    <d v="2015-07-12T00:00:00"/>
    <s v="United States"/>
    <s v="ES_20355_N22504A_07212015075224_5144965"/>
    <x v="0"/>
    <n v="4.0199999999999996"/>
    <n v="69.679999999999993"/>
    <x v="345"/>
    <n v="34"/>
  </r>
  <r>
    <n v="2243829"/>
    <s v="Oki Data Americas, Inc."/>
    <s v="OKI"/>
    <s v="ES5162LP MFP"/>
    <s v="N22504B"/>
    <m/>
    <s v="Multifunction Devices (MFD)"/>
    <s v="Standard"/>
    <n v="216"/>
    <n v="1321"/>
    <m/>
    <s v="Electro-photographic (EP)"/>
    <x v="0"/>
    <x v="41"/>
    <s v="Yes"/>
    <n v="2.6"/>
    <n v="135.19999999999999"/>
    <n v="43.982986666666662"/>
    <s v="Wireless - WiFi, None"/>
    <x v="86"/>
    <d v="2015-07-12T00:00:00"/>
    <s v="United States"/>
    <s v="ES_20355_N22504B_07212015081837_6717761"/>
    <x v="0"/>
    <n v="4.0199999999999996"/>
    <n v="69.679999999999993"/>
    <x v="346"/>
    <n v="34"/>
  </r>
  <r>
    <n v="2280833"/>
    <s v="Oki Data Americas, Inc."/>
    <s v="OKI"/>
    <s v="C612dn"/>
    <s v="N31193A"/>
    <m/>
    <s v="Printers"/>
    <s v="Standard"/>
    <n v="216"/>
    <n v="1321"/>
    <m/>
    <s v="Electro-photographic (EP)"/>
    <x v="1"/>
    <x v="12"/>
    <s v="Yes"/>
    <n v="2.5"/>
    <n v="130"/>
    <n v="37.458200000000005"/>
    <s v="Wireless - WiFi, Internal Disk Drive - Other,Memory"/>
    <x v="25"/>
    <d v="2016-07-20T00:00:00"/>
    <s v="United States"/>
    <s v="ES_20355_N31193A_10062016082603_2363817"/>
    <x v="1"/>
    <n v="4.8499999999999996"/>
    <n v="84.066666666666663"/>
    <x v="347"/>
    <n v="26.5"/>
  </r>
  <r>
    <n v="2280831"/>
    <s v="Oki Data Americas, Inc."/>
    <s v="OKI"/>
    <s v="C712dn"/>
    <s v="N31194A"/>
    <m/>
    <s v="Printers"/>
    <s v="Standard"/>
    <n v="216"/>
    <n v="1321"/>
    <m/>
    <s v="Electro-photographic (EP)"/>
    <x v="1"/>
    <x v="18"/>
    <s v="Yes"/>
    <n v="2.8"/>
    <n v="145.6"/>
    <n v="44.085599999999999"/>
    <s v="Wireless - WiFi, Internal Disk Drive - Other,Memory"/>
    <x v="25"/>
    <d v="2016-07-20T00:00:00"/>
    <s v="United States"/>
    <s v="ES_20355_N31194A_10062016075100_0260010"/>
    <x v="1"/>
    <n v="5.25"/>
    <n v="91"/>
    <x v="348"/>
    <n v="28.300000000000004"/>
  </r>
  <r>
    <n v="2280832"/>
    <s v="Oki Data Americas, Inc."/>
    <s v="OKI"/>
    <s v="ES7412"/>
    <s v="N31194A"/>
    <m/>
    <s v="Printers"/>
    <s v="Standard"/>
    <n v="216"/>
    <n v="1321"/>
    <m/>
    <s v="Electro-photographic (EP)"/>
    <x v="1"/>
    <x v="18"/>
    <s v="Yes"/>
    <n v="2.8"/>
    <n v="145.6"/>
    <n v="44.085599999999999"/>
    <s v="Wireless - WiFi, Internal Disk Drive - Other,Memory"/>
    <x v="25"/>
    <d v="2016-07-20T00:00:00"/>
    <s v="United States"/>
    <s v="ES_20355_N31194A_10062016075336_0416962"/>
    <x v="1"/>
    <n v="5.25"/>
    <n v="91"/>
    <x v="348"/>
    <n v="28.300000000000004"/>
  </r>
  <r>
    <n v="2241091"/>
    <s v="Oki Data Americas, Inc."/>
    <s v="OKI"/>
    <s v="MC780+"/>
    <s v="N31400A"/>
    <m/>
    <s v="Multifunction Devices (MFD)"/>
    <s v="Standard"/>
    <n v="216"/>
    <n v="1320"/>
    <m/>
    <s v="Electro-photographic (EP)"/>
    <x v="1"/>
    <x v="3"/>
    <s v="Yes"/>
    <n v="3.4"/>
    <n v="176.8"/>
    <n v="62.303800000000003"/>
    <s v="Wired &gt; 20 MHz and &lt; 500 MHz - 100/10 Mb/s Ethernet,Wired &gt; 20 MHz and &lt; 500 MHz - USB 2.x, Internal Disk Drive - Hard-Disk,Scanners with non-CCFL Lamps - Light-Emitting Diodes (LED)"/>
    <x v="29"/>
    <d v="2015-04-29T00:00:00"/>
    <s v="United States"/>
    <s v="ES_20355_N31400A_06052015063513_6113967"/>
    <x v="0"/>
    <n v="6.3500000000000005"/>
    <n v="110.06666666666668"/>
    <x v="349"/>
    <n v="33.4"/>
  </r>
  <r>
    <n v="2241092"/>
    <s v="Oki Data Americas, Inc."/>
    <s v="OKI"/>
    <s v="MPS4242mc+"/>
    <s v="N31400A"/>
    <m/>
    <s v="Multifunction Devices (MFD)"/>
    <s v="Standard"/>
    <n v="216"/>
    <n v="1320"/>
    <m/>
    <s v="Electro-photographic (EP)"/>
    <x v="1"/>
    <x v="3"/>
    <s v="Yes"/>
    <n v="3.4"/>
    <n v="176.8"/>
    <n v="62.303800000000003"/>
    <s v="Wired &gt; 20 MHz and &lt; 500 MHz - 100/10 Mb/s Ethernet,Wired &gt; 20 MHz and &lt; 500 MHz - USB 2.x, Internal Disk Drive - Hard-Disk,Scanners with non-CCFL Lamps - Light-Emitting Diodes (LED)"/>
    <x v="29"/>
    <d v="2015-04-29T00:00:00"/>
    <s v="United States"/>
    <s v="ES_20355_N31400A_06052015063805_6285570"/>
    <x v="0"/>
    <n v="6.3500000000000005"/>
    <n v="110.06666666666668"/>
    <x v="349"/>
    <n v="33.4"/>
  </r>
  <r>
    <n v="2241184"/>
    <s v="Oki Data Americas, Inc."/>
    <s v="OKI"/>
    <s v="MC770+"/>
    <s v="N31400A"/>
    <m/>
    <s v="Multifunction Devices (MFD)"/>
    <s v="Standard"/>
    <n v="216"/>
    <n v="1320"/>
    <m/>
    <s v="Electro-photographic (EP)"/>
    <x v="1"/>
    <x v="18"/>
    <s v="Yes"/>
    <n v="3"/>
    <n v="156"/>
    <n v="56.490200000000009"/>
    <s v="Wired &gt; 20 MHz and &lt; 500 MHz - 100/10 Mb/s Ethernet,Wired &gt; 20 MHz and &lt; 500 MHz - USB 2.x, Internal Disk Drive - Hard-Disk,Scanners with non-CCFL Lamps - Light-Emitting Diodes (LED)"/>
    <x v="29"/>
    <d v="2015-04-29T00:00:00"/>
    <s v="United States"/>
    <s v="ES_20355_N31400A_06082015014056_7656936"/>
    <x v="0"/>
    <n v="5.3500000000000005"/>
    <n v="92.733333333333348"/>
    <x v="350"/>
    <n v="29.200000000000003"/>
  </r>
  <r>
    <n v="2241216"/>
    <s v="Oki Data Americas, Inc."/>
    <s v="OKI"/>
    <s v="MPS3537mc+"/>
    <s v="N31400A"/>
    <m/>
    <s v="Multifunction Devices (MFD)"/>
    <s v="Standard"/>
    <n v="216"/>
    <n v="1320"/>
    <m/>
    <s v="Electro-photographic (EP)"/>
    <x v="1"/>
    <x v="18"/>
    <s v="Yes"/>
    <n v="3"/>
    <n v="156"/>
    <n v="56.490200000000009"/>
    <s v="Wired &gt; 20 MHz and &lt; 500 MHz - 100/10 Mb/s Ethernet,Wired &gt; 20 MHz and &lt; 500 MHz - USB 2.x, Internal Disk Drive - Hard-Disk,Scanners with non-CCFL Lamps - Light-Emitting Diodes (LED)"/>
    <x v="29"/>
    <d v="2015-04-29T00:00:00"/>
    <s v="United States"/>
    <s v="ES_20355_N31400A_06082015014124_7684974"/>
    <x v="0"/>
    <n v="5.3500000000000005"/>
    <n v="92.733333333333348"/>
    <x v="350"/>
    <n v="29.200000000000003"/>
  </r>
  <r>
    <n v="2241093"/>
    <s v="Oki Data Americas, Inc."/>
    <s v="OKI"/>
    <s v="MC780f+"/>
    <s v="N31401A"/>
    <m/>
    <s v="Multifunction Devices (MFD)"/>
    <s v="Standard"/>
    <n v="216"/>
    <n v="1320"/>
    <m/>
    <s v="Electro-photographic (EP)"/>
    <x v="1"/>
    <x v="3"/>
    <s v="Yes"/>
    <n v="3.4"/>
    <n v="176.8"/>
    <n v="62.303800000000003"/>
    <s v="Wired &gt; 20 MHz and &lt; 500 MHz - 100/10 Mb/s Ethernet,Wired &gt; 20 MHz and &lt; 500 MHz - USB 2.x, Internal Disk Drive - Hard-Disk,Scanners with non-CCFL Lamps - Light-Emitting Diodes (LED)"/>
    <x v="29"/>
    <d v="2015-04-29T00:00:00"/>
    <s v="United States"/>
    <s v="ES_20355_N31401A_06052015063617_6177892"/>
    <x v="0"/>
    <n v="6.3500000000000005"/>
    <n v="110.06666666666668"/>
    <x v="349"/>
    <n v="33.4"/>
  </r>
  <r>
    <n v="2241094"/>
    <s v="Oki Data Americas, Inc."/>
    <s v="OKI"/>
    <s v="MC780fx+"/>
    <s v="N31401A"/>
    <m/>
    <s v="Multifunction Devices (MFD)"/>
    <s v="Standard"/>
    <n v="216"/>
    <n v="1320"/>
    <m/>
    <s v="Electro-photographic (EP)"/>
    <x v="1"/>
    <x v="3"/>
    <s v="Yes"/>
    <n v="3.4"/>
    <n v="176.8"/>
    <n v="62.303800000000003"/>
    <s v="Wired &gt; 20 MHz and &lt; 500 MHz - 100/10 Mb/s Ethernet,Wired &gt; 20 MHz and &lt; 500 MHz - USB 2.x, Internal Disk Drive - Hard-Disk,Scanners with non-CCFL Lamps - Light-Emitting Diodes (LED)"/>
    <x v="29"/>
    <d v="2015-04-29T00:00:00"/>
    <s v="United States"/>
    <s v="ES_20355_N31401A_06052015063701_6221127"/>
    <x v="0"/>
    <n v="6.3500000000000005"/>
    <n v="110.06666666666668"/>
    <x v="349"/>
    <n v="33.4"/>
  </r>
  <r>
    <n v="2241095"/>
    <s v="Oki Data Americas, Inc."/>
    <s v="OKI"/>
    <s v="MPS4242mcf+"/>
    <s v="N31401A"/>
    <m/>
    <s v="Multifunction Devices (MFD)"/>
    <s v="Standard"/>
    <n v="216"/>
    <n v="1320"/>
    <m/>
    <s v="Electro-photographic (EP)"/>
    <x v="1"/>
    <x v="3"/>
    <s v="Yes"/>
    <n v="3.4"/>
    <n v="176.8"/>
    <n v="62.303800000000003"/>
    <s v="Wired &gt; 20 MHz and &lt; 500 MHz - 100/10 Mb/s Ethernet,Wired &gt; 20 MHz and &lt; 500 MHz - USB 2.x, Internal Disk Drive - Hard-Disk,Scanners with non-CCFL Lamps - Light-Emitting Diodes (LED)"/>
    <x v="29"/>
    <d v="2015-04-29T00:00:00"/>
    <s v="United States"/>
    <s v="ES_20355_N31401A_06052015063906_6346652"/>
    <x v="0"/>
    <n v="6.3500000000000005"/>
    <n v="110.06666666666668"/>
    <x v="349"/>
    <n v="33.4"/>
  </r>
  <r>
    <n v="2241096"/>
    <s v="Oki Data Americas, Inc."/>
    <s v="OKI"/>
    <s v="MPS4242mcfx+"/>
    <s v="N31401A"/>
    <m/>
    <s v="Multifunction Devices (MFD)"/>
    <s v="Standard"/>
    <n v="216"/>
    <n v="1320"/>
    <m/>
    <s v="Electro-photographic (EP)"/>
    <x v="1"/>
    <x v="3"/>
    <s v="Yes"/>
    <n v="3.4"/>
    <n v="176.8"/>
    <n v="62.303800000000003"/>
    <s v="Wired &gt; 20 MHz and &lt; 500 MHz - 100/10 Mb/s Ethernet,Wired &gt; 20 MHz and &lt; 500 MHz - USB 2.x, Internal Disk Drive - Hard-Disk,Scanners with non-CCFL Lamps - Light-Emitting Diodes (LED)"/>
    <x v="29"/>
    <d v="2015-04-29T00:00:00"/>
    <s v="United States"/>
    <s v="ES_20355_N31401A_06052015064002_6402158"/>
    <x v="0"/>
    <n v="6.3500000000000005"/>
    <n v="110.06666666666668"/>
    <x v="349"/>
    <n v="33.4"/>
  </r>
  <r>
    <n v="2280828"/>
    <s v="Oki Data Americas, Inc."/>
    <s v="OKI"/>
    <s v="C332dn"/>
    <s v="N34342A"/>
    <m/>
    <s v="Printers"/>
    <s v="Standard"/>
    <n v="216"/>
    <n v="1321"/>
    <m/>
    <s v="Electro-photographic (EP)"/>
    <x v="1"/>
    <x v="40"/>
    <s v="Yes"/>
    <n v="2.1"/>
    <n v="109.2"/>
    <n v="30.996961666666671"/>
    <s v="Wired &gt; 20 MHz and &lt; 500 MHz - 100/10 Mb/s Ethernet, None"/>
    <x v="88"/>
    <d v="2016-07-20T00:00:00"/>
    <s v="United States"/>
    <s v="ES_20355_N34342A_10062016064324_6204310"/>
    <x v="1"/>
    <n v="4.0500000000000007"/>
    <n v="70.2"/>
    <x v="351"/>
    <n v="22.900000000000002"/>
  </r>
  <r>
    <n v="2280830"/>
    <s v="Oki Data Americas, Inc."/>
    <s v="OKI"/>
    <s v="MC363dn"/>
    <s v="N34346A"/>
    <m/>
    <s v="Multifunction Devices (MFD)"/>
    <s v="Standard"/>
    <n v="216"/>
    <n v="1321"/>
    <m/>
    <s v="Electro-photographic (EP)"/>
    <x v="1"/>
    <x v="40"/>
    <s v="Yes"/>
    <n v="2.1"/>
    <n v="109.2"/>
    <n v="31.766843333333327"/>
    <s v="Wired &gt; 20 MHz and &lt; 500 MHz - 100/10 Mb/s Ethernet,Fax Modem, Scanners with non-CCFL Lamps - Light-Emitting Diodes (LED)"/>
    <x v="88"/>
    <d v="2016-07-20T00:00:00"/>
    <s v="United States"/>
    <s v="ES_20355_N34346A_10062016072032_8432523"/>
    <x v="0"/>
    <n v="4.1500000000000004"/>
    <n v="71.933333333333337"/>
    <x v="352"/>
    <n v="23.800000000000004"/>
  </r>
  <r>
    <n v="2231836"/>
    <s v="Oki Data Americas, Inc."/>
    <s v="OKI"/>
    <s v="C931e"/>
    <s v="N36100A"/>
    <m/>
    <s v="Printers"/>
    <s v="Standard"/>
    <n v="330"/>
    <n v="1321"/>
    <m/>
    <s v="Electro-photographic (EP)"/>
    <x v="1"/>
    <x v="25"/>
    <s v="Yes"/>
    <n v="5.0999999999999996"/>
    <n v="265.2"/>
    <n v="87.885858666666678"/>
    <s v="None, None"/>
    <x v="89"/>
    <d v="2015-01-20T00:00:00"/>
    <s v="United States, Canada"/>
    <s v="ES_20355_N36100A_01232015080957_0597897"/>
    <x v="1"/>
    <n v="8.15"/>
    <n v="141.26666666666668"/>
    <x v="338"/>
    <n v="35.5"/>
  </r>
  <r>
    <n v="2290205"/>
    <s v="Oki Data Americas, Inc."/>
    <s v="OKI"/>
    <s v="MP200"/>
    <s v="N36100A-ver5"/>
    <m/>
    <s v="Printers"/>
    <s v="Standard"/>
    <n v="330"/>
    <n v="1321"/>
    <m/>
    <s v="Electro-photographic (EP)"/>
    <x v="1"/>
    <x v="25"/>
    <s v="Yes"/>
    <n v="5.0999999999999996"/>
    <n v="265.2"/>
    <n v="87.885858666666678"/>
    <s v="None, None"/>
    <x v="90"/>
    <d v="2017-02-07T00:00:00"/>
    <s v="United States, Canada"/>
    <s v="ES_20355_N36100A-ver5_02082017041937_7577408"/>
    <x v="1"/>
    <n v="8.15"/>
    <n v="141.26666666666668"/>
    <x v="338"/>
    <n v="35.5"/>
  </r>
  <r>
    <n v="2231838"/>
    <s v="Oki Data Americas, Inc."/>
    <s v="OKI"/>
    <s v="C941e"/>
    <s v="N36101A"/>
    <m/>
    <s v="Printers"/>
    <s v="Standard"/>
    <n v="330"/>
    <n v="1321"/>
    <m/>
    <s v="Electro-photographic (EP)"/>
    <x v="1"/>
    <x v="25"/>
    <s v="Yes"/>
    <n v="5.3"/>
    <n v="275.60000000000002"/>
    <n v="91.228037333333333"/>
    <s v="None, None"/>
    <x v="86"/>
    <d v="2015-01-20T00:00:00"/>
    <s v="United States, Canada"/>
    <s v="ES_20355_N36101A_01272015025638_7398134"/>
    <x v="1"/>
    <n v="8.15"/>
    <n v="141.26666666666668"/>
    <x v="353"/>
    <n v="35.5"/>
  </r>
  <r>
    <n v="2281397"/>
    <s v="Oki Data Americas, Inc."/>
    <s v="OKI"/>
    <s v="C532dn"/>
    <s v="N36301A"/>
    <m/>
    <s v="Printers"/>
    <s v="Standard"/>
    <n v="216"/>
    <n v="1321"/>
    <m/>
    <s v="Electro-photographic (EP)"/>
    <x v="1"/>
    <x v="40"/>
    <s v="Yes"/>
    <n v="2.1"/>
    <n v="109.2"/>
    <n v="30.439955000000005"/>
    <s v="Wired &gt; 20 MHz and &lt; 500 MHz - 100/10 Mb/s Ethernet,Wired &gt; 20 MHz and &lt; 500 MHz - USB 2.x, None"/>
    <x v="88"/>
    <d v="2016-08-18T00:00:00"/>
    <s v="United States"/>
    <s v="ES_20355_N36301A_10142016010114_6874804"/>
    <x v="1"/>
    <n v="4.0500000000000007"/>
    <n v="70.2"/>
    <x v="354"/>
    <n v="22.900000000000002"/>
  </r>
  <r>
    <n v="2281398"/>
    <s v="Oki Data Americas, Inc."/>
    <s v="OKI"/>
    <s v="ES5473 MFP"/>
    <s v="N36401A"/>
    <m/>
    <s v="Multifunction Devices (MFD)"/>
    <s v="Standard"/>
    <n v="216"/>
    <n v="1321"/>
    <m/>
    <s v="Electro-photographic (EP)"/>
    <x v="1"/>
    <x v="40"/>
    <s v="Yes"/>
    <n v="2.2000000000000002"/>
    <n v="114.4"/>
    <n v="32.980072666666672"/>
    <s v="Wired &gt; 20 MHz and &lt; 500 MHz - 100/10 Mb/s Ethernet,Wired &gt; 20 MHz and &lt; 500 MHz - USB 2.x, Scanners with non-CCFL Lamps - Light-Emitting Diodes (LED),Touch Panel Display - Color"/>
    <x v="88"/>
    <d v="2016-08-18T00:00:00"/>
    <s v="United States"/>
    <s v="ES_20355_N36401A_10142016042853_9333600"/>
    <x v="0"/>
    <n v="4.1500000000000004"/>
    <n v="71.933333333333337"/>
    <x v="355"/>
    <n v="23.800000000000004"/>
  </r>
  <r>
    <n v="2281399"/>
    <s v="Oki Data Americas, Inc."/>
    <s v="OKI"/>
    <s v="MC573dn"/>
    <s v="N36401A"/>
    <m/>
    <s v="Multifunction Devices (MFD)"/>
    <s v="Standard"/>
    <n v="216"/>
    <n v="1321"/>
    <m/>
    <s v="Electro-photographic (EP)"/>
    <x v="1"/>
    <x v="40"/>
    <s v="Yes"/>
    <n v="2.2000000000000002"/>
    <n v="114.4"/>
    <n v="32.980072666666672"/>
    <s v="Wired &gt; 20 MHz and &lt; 500 MHz - 100/10 Mb/s Ethernet,Wired &gt; 20 MHz and &lt; 500 MHz - USB 2.x, Scanners with non-CCFL Lamps - Light-Emitting Diodes (LED),Touch Panel Display - Color"/>
    <x v="88"/>
    <d v="2016-08-18T00:00:00"/>
    <s v="United States"/>
    <s v="ES_20355_N36401A_10142016042438_9078128"/>
    <x v="0"/>
    <n v="4.1500000000000004"/>
    <n v="71.933333333333337"/>
    <x v="355"/>
    <n v="23.800000000000004"/>
  </r>
  <r>
    <n v="2269138"/>
    <s v="Ricoh USA, Inc."/>
    <s v="Gestetner"/>
    <s v="MP C6503SP"/>
    <s v="MP C6503SP"/>
    <m/>
    <s v="Multifunction Devices (MFD)"/>
    <s v="Standard"/>
    <n v="330"/>
    <n v="488"/>
    <m/>
    <s v="Electro-photographic (EP)"/>
    <x v="1"/>
    <x v="15"/>
    <s v="Yes"/>
    <n v="4.5940000000000003"/>
    <n v="238.88800000000001"/>
    <n v="65.033799999999999"/>
    <s v="Wired &gt; 20 MHz and &lt; 500 MHz - 100/10 Mb/s Ethernet, Touch Panel Display - Color"/>
    <x v="43"/>
    <d v="2016-06-02T00:00:00"/>
    <s v="United States, Canada"/>
    <s v="ES_20367_MP C6503SP_06082016143032_8248686"/>
    <x v="0"/>
    <n v="11.25"/>
    <n v="195"/>
    <x v="356"/>
    <n v="53.599999999999994"/>
  </r>
  <r>
    <n v="2269142"/>
    <s v="Ricoh USA, Inc."/>
    <s v="Gestetner"/>
    <s v="MP C8003SP"/>
    <s v="MP C8003SP"/>
    <m/>
    <s v="Multifunction Devices (MFD)"/>
    <s v="Standard"/>
    <n v="330"/>
    <n v="488"/>
    <m/>
    <s v="Electro-photographic (EP)"/>
    <x v="1"/>
    <x v="28"/>
    <s v="Yes"/>
    <n v="6.23"/>
    <n v="323.95999999999998"/>
    <n v="86.876400000000004"/>
    <s v="Wired &gt; 20 MHz and &lt; 500 MHz - 100/10 Mb/s Ethernet, Touch Panel Display - Color"/>
    <x v="43"/>
    <d v="2016-06-02T00:00:00"/>
    <s v="United States, Canada"/>
    <s v="ES_20367_MP C8003SP_06082016143313_4960952"/>
    <x v="0"/>
    <n v="19.250000000000004"/>
    <n v="333.66666666666674"/>
    <x v="357"/>
    <n v="86.6"/>
  </r>
  <r>
    <n v="2260667"/>
    <s v="Ricoh USA, Inc."/>
    <s v="Lanier"/>
    <s v="DD 5450"/>
    <s v="DD 5450"/>
    <m/>
    <s v="Digital Duplicators"/>
    <s v="Standard"/>
    <n v="293"/>
    <n v="428"/>
    <m/>
    <s v="Stencil"/>
    <x v="0"/>
    <x v="58"/>
    <s v="No"/>
    <n v="2"/>
    <n v="104"/>
    <n v="52.519999999999989"/>
    <s v="Wired &gt; 20 MHz and &lt; 500 MHz - USB 2.x, None"/>
    <x v="72"/>
    <d v="2016-02-23T00:00:00"/>
    <s v="United States"/>
    <s v="ES_20367_DD 5450_02232016203329_6760314"/>
    <x v="0"/>
    <n v="54.15"/>
    <n v="938.59999999999991"/>
    <x v="358"/>
    <n v="340.8"/>
  </r>
  <r>
    <n v="2274639"/>
    <s v="Ricoh USA, Inc."/>
    <s v="Lanier"/>
    <s v="MP 2555SP"/>
    <s v="MP 2555SP"/>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_08112016120234_4618256"/>
    <x v="0"/>
    <n v="2.1"/>
    <n v="36.4"/>
    <x v="359"/>
    <n v="19"/>
  </r>
  <r>
    <n v="2274642"/>
    <s v="Ricoh USA, Inc."/>
    <s v="Lanier"/>
    <s v="MP 2555SP AD"/>
    <s v="MP 2555SP AD"/>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 AD_08112016120301_6903509"/>
    <x v="0"/>
    <n v="2.1"/>
    <n v="36.4"/>
    <x v="359"/>
    <n v="19"/>
  </r>
  <r>
    <n v="2274645"/>
    <s v="Ricoh USA, Inc."/>
    <s v="Lanier"/>
    <s v="MP 2555SPG"/>
    <s v="MP 2555SPG"/>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2"/>
    <d v="2016-08-10T00:00:00"/>
    <s v="United States, Canada"/>
    <s v="ES_20367_MP 2555SPG_08112016120326_9771478"/>
    <x v="0"/>
    <n v="2.1"/>
    <n v="36.4"/>
    <x v="359"/>
    <n v="19"/>
  </r>
  <r>
    <n v="2274649"/>
    <s v="Ricoh USA, Inc."/>
    <s v="Lanier"/>
    <s v="MP 3055SP"/>
    <s v="MP 3055SP"/>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_08112016122229_3739297"/>
    <x v="0"/>
    <n v="2.4499999999999997"/>
    <n v="42.466666666666661"/>
    <x v="360"/>
    <n v="22"/>
  </r>
  <r>
    <n v="2274652"/>
    <s v="Ricoh USA, Inc."/>
    <s v="Lanier"/>
    <s v="MP 3055SP AD"/>
    <s v="MP 3055SP AD"/>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 AD_08112016122250_6340658"/>
    <x v="0"/>
    <n v="2.4499999999999997"/>
    <n v="42.466666666666661"/>
    <x v="360"/>
    <n v="22"/>
  </r>
  <r>
    <n v="2274654"/>
    <s v="Ricoh USA, Inc."/>
    <s v="Lanier"/>
    <s v="MP 3055SPG"/>
    <s v="MP 3055SPG"/>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2"/>
    <d v="2016-08-10T00:00:00"/>
    <s v="United States, Canada"/>
    <s v="ES_20367_MP 3055SPG_08112016122312_2974935"/>
    <x v="0"/>
    <n v="2.4499999999999997"/>
    <n v="42.466666666666661"/>
    <x v="360"/>
    <n v="22"/>
  </r>
  <r>
    <n v="2252611"/>
    <s v="Ricoh USA, Inc."/>
    <s v="Lanier"/>
    <s v="MP 305+ SPF"/>
    <s v="MP 305+ SPF"/>
    <m/>
    <s v="Multifunction Devices (MFD)"/>
    <s v="Standard"/>
    <n v="297"/>
    <n v="432"/>
    <m/>
    <s v="Electro-photographic (EP)"/>
    <x v="0"/>
    <x v="7"/>
    <s v="Yes"/>
    <n v="1.2470000000000001"/>
    <n v="64.843999999999994"/>
    <n v="21.531466666666663"/>
    <s v="Wired &gt; 20 MHz and &lt; 500 MHz - 100/10 Mb/s Ethernet, Touch Panel Display - Color"/>
    <x v="6"/>
    <d v="2015-11-13T00:00:00"/>
    <s v="United States, Canada"/>
    <s v="ES_20367_MP 305+ SPF_11132015152341_6702970"/>
    <x v="0"/>
    <n v="2.4499999999999997"/>
    <n v="42.466666666666661"/>
    <x v="361"/>
    <n v="22"/>
  </r>
  <r>
    <n v="2274659"/>
    <s v="Ricoh USA, Inc."/>
    <s v="Lanier"/>
    <s v="MP 3555SP"/>
    <s v="MP 3555SP"/>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_08112016124340_5360476"/>
    <x v="0"/>
    <n v="3"/>
    <n v="52"/>
    <x v="362"/>
    <n v="25"/>
  </r>
  <r>
    <n v="2274662"/>
    <s v="Ricoh USA, Inc."/>
    <s v="Lanier"/>
    <s v="MP 3555SP AD"/>
    <s v="MP 3555SP AD"/>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 AD_08112016124420_6609439"/>
    <x v="0"/>
    <n v="3"/>
    <n v="52"/>
    <x v="362"/>
    <n v="25"/>
  </r>
  <r>
    <n v="2274665"/>
    <s v="Ricoh USA, Inc."/>
    <s v="Lanier"/>
    <s v="MP 3555SPG"/>
    <s v="MP 3555SPG"/>
    <m/>
    <s v="Multifunction Devices (MFD)"/>
    <s v="Standard"/>
    <n v="297"/>
    <n v="432"/>
    <m/>
    <s v="Electro-photographic (EP)"/>
    <x v="0"/>
    <x v="12"/>
    <s v="Yes"/>
    <n v="1.369"/>
    <n v="71.188000000000002"/>
    <n v="22.313200000000002"/>
    <s v="Wired &gt; 20 MHz and &lt; 500 MHz - 100/10 Mb/s Ethernet, Internal Disk Drive - Hard-Disk,Touch Panel Display - Color"/>
    <x v="92"/>
    <d v="2016-08-10T00:00:00"/>
    <s v="United States, Canada"/>
    <s v="ES_20367_MP 3555SPG_08112016124443_4731842"/>
    <x v="0"/>
    <n v="3"/>
    <n v="52"/>
    <x v="362"/>
    <n v="25"/>
  </r>
  <r>
    <n v="2261019"/>
    <s v="Ricoh USA, Inc."/>
    <s v="Lanier"/>
    <s v="MP 401SPF LE"/>
    <s v="MP 401SPF LE"/>
    <m/>
    <s v="Multifunction Devices (MFD)"/>
    <s v="Standard"/>
    <n v="356"/>
    <n v="216"/>
    <m/>
    <s v="Electro-photographic (EP)"/>
    <x v="0"/>
    <x v="3"/>
    <s v="Yes"/>
    <n v="1.756"/>
    <n v="91.311999999999998"/>
    <n v="26.782600000000002"/>
    <s v="Wired &gt; 500 MHz - 1 Gb/s Ethernet, Touch Panel Display - Color"/>
    <x v="46"/>
    <d v="2016-02-29T00:00:00"/>
    <s v="United States, Canada"/>
    <s v="ES_20367_MP 401SPF LE_02292016143734_2236929"/>
    <x v="0"/>
    <n v="3.77"/>
    <n v="65.346666666666664"/>
    <x v="363"/>
    <n v="29.500000000000004"/>
  </r>
  <r>
    <n v="2261016"/>
    <s v="Ricoh USA, Inc."/>
    <s v="Lanier"/>
    <s v="MP 401SPF TE"/>
    <s v="MP 401SPF TE"/>
    <m/>
    <s v="Multifunction Devices (MFD)"/>
    <s v="Standard"/>
    <n v="356"/>
    <n v="216"/>
    <m/>
    <s v="Electro-photographic (EP)"/>
    <x v="0"/>
    <x v="3"/>
    <s v="Yes"/>
    <n v="1.756"/>
    <n v="91.311999999999998"/>
    <n v="26.782600000000002"/>
    <s v="Wired &gt; 500 MHz - 1 Gb/s Ethernet, Touch Panel Display - Color"/>
    <x v="46"/>
    <d v="2016-02-29T00:00:00"/>
    <s v="United States, Canada"/>
    <s v="ES_20367_MP 401SPF TE_02292016143648_8363917"/>
    <x v="0"/>
    <n v="3.77"/>
    <n v="65.346666666666664"/>
    <x v="363"/>
    <n v="29.500000000000004"/>
  </r>
  <r>
    <n v="2264020"/>
    <s v="Ricoh USA, Inc."/>
    <s v="Lanier"/>
    <s v="MP 402SPF"/>
    <s v="MP 402SPF"/>
    <m/>
    <s v="Multifunction Devices (MFD)"/>
    <s v="Standard"/>
    <n v="216"/>
    <n v="600"/>
    <m/>
    <s v="Electro-photographic (EP)"/>
    <x v="0"/>
    <x v="3"/>
    <s v="Yes"/>
    <n v="1.8140000000000001"/>
    <n v="94.328000000000003"/>
    <n v="28.880800000000001"/>
    <s v="Wired &gt; 20 MHz and &lt; 500 MHz - 100/10 Mb/s Ethernet, None"/>
    <x v="93"/>
    <d v="2016-09-26T00:00:00"/>
    <s v="United States, Canada"/>
    <s v="ES_20367_MP 402SPF_04132016114633_8057073"/>
    <x v="0"/>
    <n v="3.47"/>
    <n v="60.146666666666668"/>
    <x v="364"/>
    <n v="29.500000000000004"/>
  </r>
  <r>
    <n v="2274669"/>
    <s v="Ricoh USA, Inc."/>
    <s v="Lanier"/>
    <s v="MP 4055SP"/>
    <s v="MP 4055SP"/>
    <m/>
    <s v="Multifunction Devices (MFD)"/>
    <s v="Standard"/>
    <n v="297"/>
    <n v="432"/>
    <m/>
    <s v="Electro-photographic (EP)"/>
    <x v="0"/>
    <x v="10"/>
    <s v="Yes"/>
    <n v="1.581"/>
    <n v="82.212000000000003"/>
    <n v="25.799800000000005"/>
    <s v="Wired &gt; 20 MHz and &lt; 500 MHz - 100/10 Mb/s Ethernet, Internal Disk Drive - Hard-Disk,Touch Panel Display - Color"/>
    <x v="91"/>
    <d v="2016-08-10T00:00:00"/>
    <s v="United States, Canada"/>
    <s v="ES_20367_MP 4055SP_08112016125249_9899797"/>
    <x v="0"/>
    <n v="3.5500000000000003"/>
    <n v="61.533333333333339"/>
    <x v="365"/>
    <n v="28"/>
  </r>
  <r>
    <n v="2274672"/>
    <s v="Ricoh USA, Inc."/>
    <s v="Lanier"/>
    <s v="MP 4055SPG"/>
    <s v="MP 4055SPG"/>
    <m/>
    <s v="Multifunction Devices (MFD)"/>
    <s v="Standard"/>
    <n v="297"/>
    <n v="432"/>
    <m/>
    <s v="Electro-photographic (EP)"/>
    <x v="0"/>
    <x v="10"/>
    <s v="Yes"/>
    <n v="1.581"/>
    <n v="82.212000000000003"/>
    <n v="25.799800000000005"/>
    <s v="Wired &gt; 20 MHz and &lt; 500 MHz - 100/10 Mb/s Ethernet, Internal Disk Drive - Hard-Disk,Touch Panel Display - Color"/>
    <x v="92"/>
    <d v="2016-08-10T00:00:00"/>
    <s v="United States, Canada"/>
    <s v="ES_20367_MP 4055SPG_08112016125320_4702630"/>
    <x v="0"/>
    <n v="3.5500000000000003"/>
    <n v="61.533333333333339"/>
    <x v="365"/>
    <n v="28"/>
  </r>
  <r>
    <n v="2261297"/>
    <s v="Ricoh USA, Inc."/>
    <s v="Lanier"/>
    <s v="MP 501SPF"/>
    <s v="MP 501SPF"/>
    <m/>
    <s v="Multifunction Devices (MFD)"/>
    <s v="Standard"/>
    <n v="356"/>
    <n v="216"/>
    <m/>
    <s v="Electro-photographic (EP)"/>
    <x v="0"/>
    <x v="5"/>
    <s v="Yes"/>
    <n v="2.9820000000000002"/>
    <n v="155.06399999999999"/>
    <n v="46.009599999999992"/>
    <s v="Wired &gt; 20 MHz and &lt; 500 MHz - 100/10 Mb/s Ethernet, Touch Panel Display - Color"/>
    <x v="44"/>
    <d v="2016-03-02T00:00:00"/>
    <s v="United States, Canada"/>
    <s v="ES_20367_MP 501SPF_03032016103447_7067483"/>
    <x v="0"/>
    <n v="5.1499999999999995"/>
    <n v="89.266666666666652"/>
    <x v="366"/>
    <n v="38.5"/>
  </r>
  <r>
    <n v="2261300"/>
    <s v="Ricoh USA, Inc."/>
    <s v="Lanier"/>
    <s v="MP 501SPFG"/>
    <s v="MP 501SPFG"/>
    <m/>
    <s v="Multifunction Devices (MFD)"/>
    <s v="Standard"/>
    <n v="356"/>
    <n v="216"/>
    <m/>
    <s v="Electro-photographic (EP)"/>
    <x v="0"/>
    <x v="5"/>
    <s v="Yes"/>
    <n v="2.9820000000000002"/>
    <n v="155.06399999999999"/>
    <n v="46.009599999999992"/>
    <s v="Wired &gt; 20 MHz and &lt; 500 MHz - 100/10 Mb/s Ethernet, Touch Panel Display - Color"/>
    <x v="42"/>
    <d v="2016-03-02T00:00:00"/>
    <s v="United States, Canada"/>
    <s v="ES_20367_MP 501SPFG_03032016103521_2406706"/>
    <x v="0"/>
    <n v="5.1499999999999995"/>
    <n v="89.266666666666652"/>
    <x v="366"/>
    <n v="38.5"/>
  </r>
  <r>
    <n v="2293520"/>
    <s v="Ricoh USA, Inc."/>
    <s v="Lanier"/>
    <s v="MP 501SPFTL"/>
    <s v="MP 501SPFTL"/>
    <m/>
    <s v="Multifunction Devices (MFD)"/>
    <s v="Standard"/>
    <n v="356"/>
    <n v="216"/>
    <m/>
    <s v="Electro-photographic (EP)"/>
    <x v="0"/>
    <x v="5"/>
    <s v="Yes"/>
    <n v="2.9820000000000002"/>
    <n v="155.06399999999999"/>
    <n v="46.009599999999992"/>
    <s v="Wired &gt; 20 MHz and &lt; 500 MHz - 100/10 Mb/s Ethernet, Touch Panel Display - Color"/>
    <x v="44"/>
    <d v="2017-03-30T00:00:00"/>
    <s v="United States, Canada"/>
    <s v="ES_20367_MP 501SPFTL_04032017133645_4765883"/>
    <x v="0"/>
    <n v="5.1499999999999995"/>
    <n v="89.266666666666652"/>
    <x v="366"/>
    <n v="38.5"/>
  </r>
  <r>
    <n v="2274677"/>
    <s v="Ricoh USA, Inc."/>
    <s v="Lanier"/>
    <s v="MP 5055SP"/>
    <s v="MP 5055SP"/>
    <m/>
    <s v="Multifunction Devices (MFD)"/>
    <s v="Standard"/>
    <n v="297"/>
    <n v="432"/>
    <m/>
    <s v="Electro-photographic (EP)"/>
    <x v="0"/>
    <x v="25"/>
    <s v="Yes"/>
    <n v="2.14"/>
    <n v="111.28"/>
    <n v="33.027799999999999"/>
    <s v="Wired &gt; 20 MHz and &lt; 500 MHz - 100/10 Mb/s Ethernet, Internal Disk Drive - Hard-Disk,Touch Panel Display - Color"/>
    <x v="91"/>
    <d v="2016-08-10T00:00:00"/>
    <s v="United States, Canada"/>
    <s v="ES_20367_MP 5055SP_08112016125824_4284089"/>
    <x v="0"/>
    <n v="4.6499999999999995"/>
    <n v="80.599999999999994"/>
    <x v="367"/>
    <n v="36.700000000000003"/>
  </r>
  <r>
    <n v="2274680"/>
    <s v="Ricoh USA, Inc."/>
    <s v="Lanier"/>
    <s v="MP 5055SPG"/>
    <s v="MP 5055SPG"/>
    <m/>
    <s v="Multifunction Devices (MFD)"/>
    <s v="Standard"/>
    <n v="297"/>
    <n v="432"/>
    <m/>
    <s v="Electro-photographic (EP)"/>
    <x v="0"/>
    <x v="25"/>
    <s v="Yes"/>
    <n v="2.14"/>
    <n v="111.28"/>
    <n v="33.027799999999999"/>
    <s v="Wired &gt; 20 MHz and &lt; 500 MHz - 100/10 Mb/s Ethernet, Internal Disk Drive - Hard-Disk,Touch Panel Display - Color"/>
    <x v="92"/>
    <d v="2016-08-10T00:00:00"/>
    <s v="United States, Canada"/>
    <s v="ES_20367_MP 5055SPG_08112016125847_1252138"/>
    <x v="0"/>
    <n v="4.6499999999999995"/>
    <n v="80.599999999999994"/>
    <x v="367"/>
    <n v="36.700000000000003"/>
  </r>
  <r>
    <n v="2261303"/>
    <s v="Ricoh USA, Inc."/>
    <s v="Lanier"/>
    <s v="MP 601SPF"/>
    <s v="MP 601SPF"/>
    <m/>
    <s v="Multifunction Devices (MFD)"/>
    <s v="Standard"/>
    <n v="356"/>
    <n v="216"/>
    <m/>
    <s v="Electro-photographic (EP)"/>
    <x v="0"/>
    <x v="48"/>
    <s v="Yes"/>
    <n v="3.8090000000000002"/>
    <n v="198.06800000000001"/>
    <n v="56.708599999999997"/>
    <s v="Wired &gt; 20 MHz and &lt; 500 MHz - 100/10 Mb/s Ethernet, Touch Panel Display - Color"/>
    <x v="44"/>
    <d v="2016-03-02T00:00:00"/>
    <s v="United States, Canada"/>
    <s v="ES_20367_MP 601SPF_03032016103959_5589310"/>
    <x v="0"/>
    <n v="7.6499999999999995"/>
    <n v="132.6"/>
    <x v="368"/>
    <n v="48.2"/>
  </r>
  <r>
    <n v="2261306"/>
    <s v="Ricoh USA, Inc."/>
    <s v="Lanier"/>
    <s v="MP 601SPFG"/>
    <s v="MP 601SPFG"/>
    <m/>
    <s v="Multifunction Devices (MFD)"/>
    <s v="Standard"/>
    <n v="356"/>
    <n v="216"/>
    <m/>
    <s v="Electro-photographic (EP)"/>
    <x v="0"/>
    <x v="48"/>
    <s v="Yes"/>
    <n v="3.8090000000000002"/>
    <n v="198.06800000000001"/>
    <n v="56.708599999999997"/>
    <s v="Wired &gt; 20 MHz and &lt; 500 MHz - 100/10 Mb/s Ethernet, Touch Panel Display - Color"/>
    <x v="42"/>
    <d v="2016-03-02T00:00:00"/>
    <s v="United States, Canada"/>
    <s v="ES_20367_MP 601SPFG_03032016104030_9479116"/>
    <x v="0"/>
    <n v="7.6499999999999995"/>
    <n v="132.6"/>
    <x v="368"/>
    <n v="48.2"/>
  </r>
  <r>
    <n v="2274686"/>
    <s v="Ricoh USA, Inc."/>
    <s v="Lanier"/>
    <s v="MP 6055SP"/>
    <s v="MP 6055SP"/>
    <m/>
    <s v="Multifunction Devices (MFD)"/>
    <s v="Standard"/>
    <n v="297"/>
    <n v="432"/>
    <m/>
    <s v="Electro-photographic (EP)"/>
    <x v="0"/>
    <x v="26"/>
    <s v="Yes"/>
    <n v="2.6139999999999999"/>
    <n v="135.928"/>
    <n v="39.293799999999997"/>
    <s v="Wired &gt; 20 MHz and &lt; 500 MHz - 100/10 Mb/s Ethernet, Internal Disk Drive - Hard-Disk,Touch Panel Display - Color"/>
    <x v="91"/>
    <d v="2016-08-10T00:00:00"/>
    <s v="United States, Canada"/>
    <s v="ES_20367_MP 6055SP_08112016130416_7861190"/>
    <x v="0"/>
    <n v="7.1499999999999995"/>
    <n v="123.93333333333332"/>
    <x v="369"/>
    <n v="45.7"/>
  </r>
  <r>
    <n v="2274689"/>
    <s v="Ricoh USA, Inc."/>
    <s v="Lanier"/>
    <s v="MP 6055SPG"/>
    <s v="MP 6055SPG"/>
    <m/>
    <s v="Multifunction Devices (MFD)"/>
    <s v="Standard"/>
    <n v="297"/>
    <n v="432"/>
    <m/>
    <s v="Electro-photographic (EP)"/>
    <x v="0"/>
    <x v="26"/>
    <s v="Yes"/>
    <n v="2.6139999999999999"/>
    <n v="135.928"/>
    <n v="39.293799999999997"/>
    <s v="Wired &gt; 20 MHz and &lt; 500 MHz - 100/10 Mb/s Ethernet, Internal Disk Drive - Hard-Disk,Touch Panel Display - Color"/>
    <x v="92"/>
    <d v="2016-08-10T00:00:00"/>
    <s v="United States, Canada"/>
    <s v="ES_20367_MP 6055SPG_08112016130440_9812722"/>
    <x v="0"/>
    <n v="7.1499999999999995"/>
    <n v="123.93333333333332"/>
    <x v="369"/>
    <n v="45.7"/>
  </r>
  <r>
    <n v="2261289"/>
    <s v="Ricoh USA, Inc."/>
    <s v="Lanier"/>
    <s v="MP 6503SP"/>
    <s v="MP 6503SP"/>
    <m/>
    <s v="Multifunction Devices (MFD)"/>
    <s v="Standard"/>
    <n v="297"/>
    <n v="432"/>
    <m/>
    <s v="Electro-photographic (EP)"/>
    <x v="0"/>
    <x v="15"/>
    <s v="Yes"/>
    <n v="4.8710000000000004"/>
    <n v="253.292"/>
    <n v="68.569799999999987"/>
    <s v="Wired &gt; 20 MHz and &lt; 500 MHz - 100/10 Mb/s Ethernet, None"/>
    <x v="44"/>
    <d v="2016-03-02T00:00:00"/>
    <s v="United States, Canada"/>
    <s v="ES_20367_MP 6503SP_03032016095438_3811464"/>
    <x v="0"/>
    <n v="8.4"/>
    <n v="145.6"/>
    <x v="370"/>
    <n v="53"/>
  </r>
  <r>
    <n v="2261292"/>
    <s v="Ricoh USA, Inc."/>
    <s v="Lanier"/>
    <s v="MP 7503SP"/>
    <s v="MP 7503SP"/>
    <m/>
    <s v="Multifunction Devices (MFD)"/>
    <s v="Standard"/>
    <n v="297"/>
    <n v="432"/>
    <m/>
    <s v="Electro-photographic (EP)"/>
    <x v="0"/>
    <x v="16"/>
    <s v="Yes"/>
    <n v="5.3760000000000003"/>
    <n v="279.55200000000002"/>
    <n v="75.1738"/>
    <s v="Wired &gt; 20 MHz and &lt; 500 MHz - 100/10 Mb/s Ethernet, None"/>
    <x v="44"/>
    <d v="2016-03-02T00:00:00"/>
    <s v="United States, Canada"/>
    <s v="ES_20367_MP 7503SP_03032016101514_1128335"/>
    <x v="0"/>
    <n v="10.9"/>
    <n v="188.93333333333337"/>
    <x v="371"/>
    <n v="69"/>
  </r>
  <r>
    <n v="2285511"/>
    <s v="Ricoh USA, Inc."/>
    <s v="Lanier"/>
    <s v="MP C2004exSP"/>
    <s v="MP C2004exSP"/>
    <m/>
    <s v="Multifunction Devices (MFD)"/>
    <s v="Standard"/>
    <n v="297"/>
    <n v="432"/>
    <m/>
    <s v="Electro-photographic (EP)"/>
    <x v="1"/>
    <x v="38"/>
    <s v="Yes"/>
    <n v="0.72599999999999998"/>
    <n v="37.752000000000002"/>
    <n v="14.6328"/>
    <s v="Wired &gt; 20 MHz and &lt; 500 MHz - 100/10 Mb/s Ethernet, Touch Panel Display - Color"/>
    <x v="36"/>
    <d v="2016-12-05T00:00:00"/>
    <s v="United States, Canada"/>
    <s v="ES_20367_MP C2004exSP_12052016201439_6782114"/>
    <x v="0"/>
    <n v="2.9499999999999997"/>
    <n v="51.133333333333326"/>
    <x v="372"/>
    <n v="14.8"/>
  </r>
  <r>
    <n v="2285514"/>
    <s v="Ricoh USA, Inc."/>
    <s v="Lanier"/>
    <s v="MP C2004exSPG"/>
    <s v="MP C2004exSPG"/>
    <m/>
    <s v="Multifunction Devices (MFD)"/>
    <s v="Standard"/>
    <n v="297"/>
    <n v="432"/>
    <m/>
    <s v="Electro-photographic (EP)"/>
    <x v="1"/>
    <x v="38"/>
    <s v="Yes"/>
    <n v="0.72599999999999998"/>
    <n v="37.752000000000002"/>
    <n v="14.6328"/>
    <s v="Wired &gt; 20 MHz and &lt; 500 MHz - 100/10 Mb/s Ethernet, Touch Panel Display - Color"/>
    <x v="47"/>
    <d v="2016-12-05T00:00:00"/>
    <s v="United States, Canada"/>
    <s v="ES_20367_MP C2004exSPG_12052016201716_9633787"/>
    <x v="0"/>
    <n v="2.9499999999999997"/>
    <n v="51.133333333333326"/>
    <x v="372"/>
    <n v="14.8"/>
  </r>
  <r>
    <n v="2262450"/>
    <s v="Ricoh USA, Inc."/>
    <s v="Lanier"/>
    <s v="MP C2004SP"/>
    <s v="MP C2004SP"/>
    <m/>
    <s v="Multifunction Devices (MFD)"/>
    <s v="Standard"/>
    <n v="297"/>
    <n v="432"/>
    <m/>
    <s v="Electro-photographic (EP)"/>
    <x v="1"/>
    <x v="38"/>
    <s v="Yes"/>
    <n v="0.72599999999999998"/>
    <n v="37.752000000000002"/>
    <n v="14.6328"/>
    <s v="Wired &gt; 20 MHz and &lt; 500 MHz - 100/10 Mb/s Ethernet, Touch Panel Display - Color"/>
    <x v="72"/>
    <d v="2016-03-16T00:00:00"/>
    <s v="United States, Canada"/>
    <s v="ES_20367_MP C2004SP_03162016142113_4380735"/>
    <x v="0"/>
    <n v="2.9499999999999997"/>
    <n v="51.133333333333326"/>
    <x v="372"/>
    <n v="14.8"/>
  </r>
  <r>
    <n v="2262453"/>
    <s v="Ricoh USA, Inc."/>
    <s v="Lanier"/>
    <s v="MP C2004SPG"/>
    <s v="MP C2004SPG"/>
    <m/>
    <s v="Multifunction Devices (MFD)"/>
    <s v="Standard"/>
    <n v="297"/>
    <n v="432"/>
    <m/>
    <s v="Electro-photographic (EP)"/>
    <x v="1"/>
    <x v="38"/>
    <s v="Yes"/>
    <n v="0.72599999999999998"/>
    <n v="37.752000000000002"/>
    <n v="14.6328"/>
    <s v="Wired &gt; 20 MHz and &lt; 500 MHz - 100/10 Mb/s Ethernet, Touch Panel Display - Color"/>
    <x v="72"/>
    <d v="2016-03-16T00:00:00"/>
    <s v="United States, Canada"/>
    <s v="ES_20367_MP C2004SPG_03162016142202_2644469"/>
    <x v="0"/>
    <n v="2.9499999999999997"/>
    <n v="51.133333333333326"/>
    <x v="372"/>
    <n v="14.8"/>
  </r>
  <r>
    <n v="2285586"/>
    <s v="Ricoh USA, Inc."/>
    <s v="Lanier"/>
    <s v="MP C2504exSP"/>
    <s v="MP C2504exSP"/>
    <m/>
    <s v="Multifunction Devices (MFD)"/>
    <s v="Standard"/>
    <n v="297"/>
    <n v="432"/>
    <m/>
    <s v="Electro-photographic (EP)"/>
    <x v="1"/>
    <x v="19"/>
    <s v="Yes"/>
    <n v="0.89900000000000002"/>
    <n v="46.747999999999998"/>
    <n v="16.916466666666668"/>
    <s v="Wired &gt; 20 MHz and &lt; 500 MHz - 100/10 Mb/s Ethernet, Touch Panel Display - Color"/>
    <x v="36"/>
    <d v="2016-12-05T00:00:00"/>
    <s v="United States, Canada"/>
    <s v="ES_20367_MP C2504exSP_12072016082020_2318404"/>
    <x v="0"/>
    <n v="3.5999999999999996"/>
    <n v="62.4"/>
    <x v="373"/>
    <n v="18.399999999999999"/>
  </r>
  <r>
    <n v="2285577"/>
    <s v="Ricoh USA, Inc."/>
    <s v="Lanier"/>
    <s v="MP C2504exSPG"/>
    <s v="MP C2504exSPG"/>
    <m/>
    <s v="Multifunction Devices (MFD)"/>
    <s v="Standard"/>
    <n v="297"/>
    <n v="432"/>
    <m/>
    <s v="Electro-photographic (EP)"/>
    <x v="1"/>
    <x v="19"/>
    <s v="Yes"/>
    <n v="0.89900000000000002"/>
    <n v="46.747999999999998"/>
    <n v="16.916466666666668"/>
    <s v="Wired &gt; 20 MHz and &lt; 500 MHz - 100/10 Mb/s Ethernet, Touch Panel Display - Color"/>
    <x v="47"/>
    <d v="2016-12-05T00:00:00"/>
    <s v="United States, Canada"/>
    <s v="ES_20367_MP C2504exSPG_12072016082050_9406650"/>
    <x v="0"/>
    <n v="3.5999999999999996"/>
    <n v="62.4"/>
    <x v="373"/>
    <n v="18.399999999999999"/>
  </r>
  <r>
    <n v="2262456"/>
    <s v="Ricoh USA, Inc."/>
    <s v="Lanier"/>
    <s v="MP C2504SP"/>
    <s v="MP C2504SP"/>
    <m/>
    <s v="Multifunction Devices (MFD)"/>
    <s v="Standard"/>
    <n v="297"/>
    <n v="432"/>
    <m/>
    <s v="Electro-photographic (EP)"/>
    <x v="1"/>
    <x v="19"/>
    <s v="Yes"/>
    <n v="0.89900000000000002"/>
    <n v="46.747999999999998"/>
    <n v="16.916466666666668"/>
    <s v="Wired &gt; 20 MHz and &lt; 500 MHz - 100/10 Mb/s Ethernet, Touch Panel Display - Color"/>
    <x v="72"/>
    <d v="2016-03-16T00:00:00"/>
    <s v="United States, Canada"/>
    <s v="ES_20367_MP C2504SP_03162016142740_6166078"/>
    <x v="0"/>
    <n v="3.5999999999999996"/>
    <n v="62.4"/>
    <x v="373"/>
    <n v="18.399999999999999"/>
  </r>
  <r>
    <n v="2262459"/>
    <s v="Ricoh USA, Inc."/>
    <s v="Lanier"/>
    <s v="MP C2504SPG"/>
    <s v="MP C2504SPG"/>
    <m/>
    <s v="Multifunction Devices (MFD)"/>
    <s v="Standard"/>
    <n v="297"/>
    <n v="432"/>
    <m/>
    <s v="Electro-photographic (EP)"/>
    <x v="1"/>
    <x v="19"/>
    <s v="Yes"/>
    <n v="0.89900000000000002"/>
    <n v="46.747999999999998"/>
    <n v="16.916466666666668"/>
    <s v="Wired &gt; 20 MHz and &lt; 500 MHz - 100/10 Mb/s Ethernet, Touch Panel Display - Color"/>
    <x v="72"/>
    <d v="2016-03-16T00:00:00"/>
    <s v="United States, Canada"/>
    <s v="ES_20367_MP C2504SPG_03162016142807_4528519"/>
    <x v="0"/>
    <n v="3.5999999999999996"/>
    <n v="62.4"/>
    <x v="373"/>
    <n v="18.399999999999999"/>
  </r>
  <r>
    <n v="2285382"/>
    <s v="Ricoh USA, Inc."/>
    <s v="Lanier"/>
    <s v="MP C3004exSP"/>
    <s v="MP C3004exSP"/>
    <m/>
    <s v="Multifunction Devices (MFD)"/>
    <s v="Standard"/>
    <n v="297"/>
    <n v="432"/>
    <m/>
    <s v="Electro-photographic (EP)"/>
    <x v="1"/>
    <x v="7"/>
    <s v="Yes"/>
    <n v="1.1719999999999999"/>
    <n v="60.944000000000003"/>
    <n v="20.435133333333333"/>
    <s v="Wired &gt; 20 MHz and &lt; 500 MHz - 100/10 Mb/s Ethernet, Touch Panel Display - Color"/>
    <x v="36"/>
    <d v="2016-12-01T00:00:00"/>
    <s v="United States, Canada"/>
    <s v="ES_20367_MP C3004exSP_12052016115718_3729797"/>
    <x v="0"/>
    <n v="4.25"/>
    <n v="73.666666666666671"/>
    <x v="374"/>
    <n v="22.9"/>
  </r>
  <r>
    <n v="2285385"/>
    <s v="Ricoh USA, Inc."/>
    <s v="Lanier"/>
    <s v="MP C3004exSPG"/>
    <s v="MP C3004exSPG"/>
    <m/>
    <s v="Multifunction Devices (MFD)"/>
    <s v="Standard"/>
    <n v="297"/>
    <n v="432"/>
    <m/>
    <s v="Electro-photographic (EP)"/>
    <x v="1"/>
    <x v="7"/>
    <s v="Yes"/>
    <n v="1.1719999999999999"/>
    <n v="60.944000000000003"/>
    <n v="20.435133333333333"/>
    <s v="Wired &gt; 20 MHz and &lt; 500 MHz - 100/10 Mb/s Ethernet, Touch Panel Display - Color"/>
    <x v="47"/>
    <d v="2016-12-01T00:00:00"/>
    <s v="United States, Canada"/>
    <s v="ES_20367_MP C3004exSPG_12052016115750_5733766"/>
    <x v="0"/>
    <n v="4.25"/>
    <n v="73.666666666666671"/>
    <x v="374"/>
    <n v="22.9"/>
  </r>
  <r>
    <n v="2256029"/>
    <s v="Ricoh USA, Inc."/>
    <s v="Lanier"/>
    <s v="MP C3004SP"/>
    <s v="MP C3004SP"/>
    <m/>
    <s v="Multifunction Devices (MFD)"/>
    <s v="Standard"/>
    <n v="297"/>
    <n v="432"/>
    <m/>
    <s v="Electro-photographic (EP)"/>
    <x v="1"/>
    <x v="7"/>
    <s v="Yes"/>
    <n v="1.1719999999999999"/>
    <n v="60.944000000000003"/>
    <n v="20.435133333333333"/>
    <s v="Wired &gt; 20 MHz and &lt; 500 MHz - 100/10 Mb/s Ethernet, Touch Panel Display - Color"/>
    <x v="94"/>
    <d v="2015-12-30T00:00:00"/>
    <s v="United States, Canada"/>
    <s v="ES_20367_MP C3004SP_01052016150937_8893094"/>
    <x v="0"/>
    <n v="4.25"/>
    <n v="73.666666666666671"/>
    <x v="374"/>
    <n v="22.9"/>
  </r>
  <r>
    <n v="2256032"/>
    <s v="Ricoh USA, Inc."/>
    <s v="Lanier"/>
    <s v="MP C3004SPG"/>
    <s v="MP C3004SPG"/>
    <m/>
    <s v="Multifunction Devices (MFD)"/>
    <s v="Standard"/>
    <n v="297"/>
    <n v="432"/>
    <m/>
    <s v="Electro-photographic (EP)"/>
    <x v="1"/>
    <x v="7"/>
    <s v="Yes"/>
    <n v="1.1719999999999999"/>
    <n v="60.944000000000003"/>
    <n v="20.435133333333333"/>
    <s v="Wired &gt; 20 MHz and &lt; 500 MHz - 100/10 Mb/s Ethernet, Touch Panel Display - Color"/>
    <x v="94"/>
    <d v="2015-12-30T00:00:00"/>
    <s v="United States, Canada"/>
    <s v="ES_20367_MP C3004SPG_01052016151005_4102354"/>
    <x v="0"/>
    <n v="4.25"/>
    <n v="73.666666666666671"/>
    <x v="374"/>
    <n v="22.9"/>
  </r>
  <r>
    <n v="2264226"/>
    <s v="Ricoh USA, Inc."/>
    <s v="Lanier"/>
    <s v="MP C3004SP TE"/>
    <s v="MP C3004SP TE"/>
    <m/>
    <s v="Multifunction Devices (MFD)"/>
    <s v="Standard"/>
    <n v="297"/>
    <n v="432"/>
    <m/>
    <s v="Electro-photographic (EP)"/>
    <x v="1"/>
    <x v="7"/>
    <s v="Yes"/>
    <n v="1.1719999999999999"/>
    <n v="60.944000000000003"/>
    <n v="20.435133333333333"/>
    <s v="Wired &gt; 20 MHz and &lt; 500 MHz - 100/10 Mb/s Ethernet, Touch Panel Display - Color"/>
    <x v="72"/>
    <d v="2016-04-13T00:00:00"/>
    <s v="United States, Canada"/>
    <s v="ES_20367_MP C3004SP TE_04142016152537_4141997"/>
    <x v="0"/>
    <n v="4.25"/>
    <n v="73.666666666666671"/>
    <x v="374"/>
    <n v="22.9"/>
  </r>
  <r>
    <n v="2278543"/>
    <s v="Ricoh USA, Inc."/>
    <s v="Lanier"/>
    <s v="MP C307SPF"/>
    <s v="MP C307SPF"/>
    <m/>
    <s v="Multifunction Devices (MFD)"/>
    <s v="Standard"/>
    <n v="216"/>
    <n v="356"/>
    <m/>
    <s v="Electro-photographic (EP)"/>
    <x v="1"/>
    <x v="40"/>
    <s v="Yes"/>
    <n v="1.208"/>
    <n v="62.816000000000003"/>
    <n v="20.931299999999997"/>
    <s v="Wired &gt; 20 MHz and &lt; 500 MHz - 100/10 Mb/s Ethernet, Internal Disk Drive - Hard-Disk,Touch Panel Display - Color"/>
    <x v="16"/>
    <d v="2016-09-06T00:00:00"/>
    <s v="United States, Canada"/>
    <s v="ES_20367_MP C307SPF_09082016134534_3857374"/>
    <x v="0"/>
    <n v="4.1500000000000004"/>
    <n v="71.933333333333337"/>
    <x v="375"/>
    <n v="23.800000000000004"/>
  </r>
  <r>
    <n v="2278546"/>
    <s v="Ricoh USA, Inc."/>
    <s v="Lanier"/>
    <s v="MP C307SPFG"/>
    <s v="MP C307SPFG"/>
    <m/>
    <s v="Multifunction Devices (MFD)"/>
    <s v="Standard"/>
    <n v="216"/>
    <n v="356"/>
    <m/>
    <s v="Electro-photographic (EP)"/>
    <x v="1"/>
    <x v="40"/>
    <s v="Yes"/>
    <n v="1.208"/>
    <n v="62.816000000000003"/>
    <n v="20.931299999999997"/>
    <s v="Wired &gt; 20 MHz and &lt; 500 MHz - 100/10 Mb/s Ethernet, Internal Disk Drive - Hard-Disk,Touch Panel Display - Color"/>
    <x v="95"/>
    <d v="2016-09-06T00:00:00"/>
    <s v="United States, Canada"/>
    <s v="ES_20367_MP C307SPFG_09082016134629_7608503"/>
    <x v="0"/>
    <n v="4.1500000000000004"/>
    <n v="71.933333333333337"/>
    <x v="375"/>
    <n v="23.800000000000004"/>
  </r>
  <r>
    <n v="2285388"/>
    <s v="Ricoh USA, Inc."/>
    <s v="Lanier"/>
    <s v="MP C3504exSP"/>
    <s v="MP C3504exSP"/>
    <m/>
    <s v="Multifunction Devices (MFD)"/>
    <s v="Standard"/>
    <n v="297"/>
    <n v="432"/>
    <m/>
    <s v="Electro-photographic (EP)"/>
    <x v="1"/>
    <x v="12"/>
    <s v="Yes"/>
    <n v="1.347"/>
    <n v="70.043999999999997"/>
    <n v="22.6538"/>
    <s v="Wired &gt; 20 MHz and &lt; 500 MHz - 100/10 Mb/s Ethernet, Touch Panel Display - Color"/>
    <x v="36"/>
    <d v="2016-12-01T00:00:00"/>
    <s v="United States, Canada"/>
    <s v="ES_20367_MP C3504exSP_12052016120403_2856835"/>
    <x v="0"/>
    <n v="5.25"/>
    <n v="91"/>
    <x v="376"/>
    <n v="27.4"/>
  </r>
  <r>
    <n v="2285392"/>
    <s v="Ricoh USA, Inc."/>
    <s v="Lanier"/>
    <s v="MP C3504exSPG"/>
    <s v="MP C3504exSPG"/>
    <m/>
    <s v="Multifunction Devices (MFD)"/>
    <s v="Standard"/>
    <n v="297"/>
    <n v="432"/>
    <m/>
    <s v="Electro-photographic (EP)"/>
    <x v="1"/>
    <x v="12"/>
    <s v="Yes"/>
    <n v="1.347"/>
    <n v="70.043999999999997"/>
    <n v="22.6538"/>
    <s v="Wired &gt; 20 MHz and &lt; 500 MHz - 100/10 Mb/s Ethernet, Touch Panel Display - Color"/>
    <x v="47"/>
    <d v="2016-12-01T00:00:00"/>
    <s v="United States, Canada"/>
    <s v="ES_20367_MP C3504exSPG_12052016120437_2671094"/>
    <x v="0"/>
    <n v="5.25"/>
    <n v="91"/>
    <x v="376"/>
    <n v="27.4"/>
  </r>
  <r>
    <n v="2256065"/>
    <s v="Ricoh USA, Inc."/>
    <s v="Lanier"/>
    <s v="MP C3504SP"/>
    <s v="MP C3504SP"/>
    <m/>
    <s v="Multifunction Devices (MFD)"/>
    <s v="Standard"/>
    <n v="297"/>
    <n v="432"/>
    <m/>
    <s v="Electro-photographic (EP)"/>
    <x v="1"/>
    <x v="12"/>
    <s v="Yes"/>
    <n v="1.347"/>
    <n v="70.043999999999997"/>
    <n v="22.6538"/>
    <s v="Wired &gt; 20 MHz and &lt; 500 MHz - 100/10 Mb/s Ethernet, Touch Panel Display - Color"/>
    <x v="94"/>
    <d v="2015-12-30T00:00:00"/>
    <s v="United States, Canada"/>
    <s v="ES_20367_MP C3504SP_01052016151257_1753832"/>
    <x v="0"/>
    <n v="5.25"/>
    <n v="91"/>
    <x v="376"/>
    <n v="27.4"/>
  </r>
  <r>
    <n v="2256068"/>
    <s v="Ricoh USA, Inc."/>
    <s v="Lanier"/>
    <s v="MP C3504SPG"/>
    <s v="MP C3504SPG"/>
    <m/>
    <s v="Multifunction Devices (MFD)"/>
    <s v="Standard"/>
    <n v="297"/>
    <n v="432"/>
    <m/>
    <s v="Electro-photographic (EP)"/>
    <x v="1"/>
    <x v="12"/>
    <s v="Yes"/>
    <n v="1.347"/>
    <n v="70.043999999999997"/>
    <n v="22.6538"/>
    <s v="Wired &gt; 20 MHz and &lt; 500 MHz - 100/10 Mb/s Ethernet, Touch Panel Display - Color"/>
    <x v="94"/>
    <d v="2015-12-30T00:00:00"/>
    <s v="United States, Canada"/>
    <s v="ES_20367_MP C3504SPG_01052016151326_3558701"/>
    <x v="0"/>
    <n v="5.25"/>
    <n v="91"/>
    <x v="376"/>
    <n v="27.4"/>
  </r>
  <r>
    <n v="2264249"/>
    <s v="Ricoh USA, Inc."/>
    <s v="Lanier"/>
    <s v="MP C3504SP TE"/>
    <s v="MP C3504SP TE"/>
    <m/>
    <s v="Multifunction Devices (MFD)"/>
    <s v="Standard"/>
    <n v="297"/>
    <n v="432"/>
    <m/>
    <s v="Electro-photographic (EP)"/>
    <x v="1"/>
    <x v="12"/>
    <s v="Yes"/>
    <n v="1.347"/>
    <n v="70.043999999999997"/>
    <n v="22.6538"/>
    <s v="Wired &gt; 20 MHz and &lt; 500 MHz - 100/10 Mb/s Ethernet, Touch Panel Display - Color"/>
    <x v="72"/>
    <d v="2016-04-14T00:00:00"/>
    <s v="United States, Canada"/>
    <s v="ES_20367_MP C3504SP TE_04142016203632_6856444"/>
    <x v="0"/>
    <n v="5.25"/>
    <n v="91"/>
    <x v="376"/>
    <n v="27.4"/>
  </r>
  <r>
    <n v="2278549"/>
    <s v="Ricoh USA, Inc."/>
    <s v="Lanier"/>
    <s v="MP C407SPF"/>
    <s v="MP C407SPF"/>
    <m/>
    <s v="Multifunction Devices (MFD)"/>
    <s v="Standard"/>
    <n v="216"/>
    <n v="356"/>
    <m/>
    <s v="Electro-photographic (EP)"/>
    <x v="1"/>
    <x v="3"/>
    <s v="Yes"/>
    <n v="1.7829999999999999"/>
    <n v="92.715999999999994"/>
    <n v="28.451800000000002"/>
    <s v="Wired &gt; 20 MHz and &lt; 500 MHz - 100/10 Mb/s Ethernet, Internal Disk Drive - Hard-Disk,Touch Panel Display - Color"/>
    <x v="16"/>
    <d v="2016-09-06T00:00:00"/>
    <s v="United States, Canada"/>
    <s v="ES_20367_MP C407SPF_09082016135739_6290773"/>
    <x v="0"/>
    <n v="6.3500000000000005"/>
    <n v="110.06666666666668"/>
    <x v="377"/>
    <n v="33.4"/>
  </r>
  <r>
    <n v="2286171"/>
    <s v="Ricoh USA, Inc."/>
    <s v="Lanier"/>
    <s v="MP C407SPFG"/>
    <s v="MP C407SPFG"/>
    <m/>
    <s v="Multifunction Devices (MFD)"/>
    <s v="Standard"/>
    <n v="216"/>
    <n v="356"/>
    <m/>
    <s v="Electro-photographic (EP)"/>
    <x v="1"/>
    <x v="3"/>
    <s v="Yes"/>
    <n v="1.7829999999999999"/>
    <n v="92.715999999999994"/>
    <n v="28.451800000000002"/>
    <s v="Wired &gt; 20 MHz and &lt; 500 MHz - 100/10 Mb/s Ethernet, Internal Disk Drive - Hard-Disk,Touch Panel Display - Color"/>
    <x v="95"/>
    <d v="2016-12-14T00:00:00"/>
    <s v="United States, Canada"/>
    <s v="ES_20367_MP C407SPFG_12142016151806_2754973"/>
    <x v="0"/>
    <n v="6.3500000000000005"/>
    <n v="110.06666666666668"/>
    <x v="377"/>
    <n v="33.4"/>
  </r>
  <r>
    <n v="2285496"/>
    <s v="Ricoh USA, Inc."/>
    <s v="Lanier"/>
    <s v="MP C4504exSP"/>
    <s v="MP C4504exSP"/>
    <m/>
    <s v="Multifunction Devices (MFD)"/>
    <s v="Standard"/>
    <n v="297"/>
    <n v="432"/>
    <m/>
    <s v="Electro-photographic (EP)"/>
    <x v="1"/>
    <x v="13"/>
    <s v="Yes"/>
    <n v="1.79"/>
    <n v="93.08"/>
    <n v="28.5688"/>
    <s v="Wired &gt; 20 MHz and &lt; 500 MHz - 100/10 Mb/s Ethernet, Touch Panel Display - Color"/>
    <x v="36"/>
    <d v="2016-12-05T00:00:00"/>
    <s v="United States, Canada"/>
    <s v="ES_20367_MP C4504exSP_12052016195214_9174147"/>
    <x v="0"/>
    <n v="7.25"/>
    <n v="125.66666666666667"/>
    <x v="378"/>
    <n v="35.200000000000003"/>
  </r>
  <r>
    <n v="2285497"/>
    <s v="Ricoh USA, Inc."/>
    <s v="Lanier"/>
    <s v="MP C4504exSPG"/>
    <s v="MP C4504exSPG"/>
    <m/>
    <s v="Multifunction Devices (MFD)"/>
    <s v="Standard"/>
    <n v="297"/>
    <n v="432"/>
    <m/>
    <s v="Electro-photographic (EP)"/>
    <x v="1"/>
    <x v="13"/>
    <s v="Yes"/>
    <n v="1.79"/>
    <n v="93.08"/>
    <n v="28.5688"/>
    <s v="Wired &gt; 20 MHz and &lt; 500 MHz - 100/10 Mb/s Ethernet, Touch Panel Display - Color"/>
    <x v="47"/>
    <d v="2016-12-05T00:00:00"/>
    <s v="United States, Canada"/>
    <s v="ES_20367_MP C4504exSPG_12052016195250_2186161"/>
    <x v="0"/>
    <n v="7.25"/>
    <n v="125.66666666666667"/>
    <x v="378"/>
    <n v="35.200000000000003"/>
  </r>
  <r>
    <n v="2256089"/>
    <s v="Ricoh USA, Inc."/>
    <s v="Lanier"/>
    <s v="MP C4504SP"/>
    <s v="MP C4504SP"/>
    <m/>
    <s v="Multifunction Devices (MFD)"/>
    <s v="Standard"/>
    <n v="297"/>
    <n v="432"/>
    <m/>
    <s v="Electro-photographic (EP)"/>
    <x v="1"/>
    <x v="13"/>
    <s v="Yes"/>
    <n v="1.79"/>
    <n v="93.08"/>
    <n v="28.5688"/>
    <s v="Wired &gt; 20 MHz and &lt; 500 MHz - 100/10 Mb/s Ethernet, Touch Panel Display - Color"/>
    <x v="94"/>
    <d v="2015-12-30T00:00:00"/>
    <s v="United States, Canada"/>
    <s v="ES_20367_MP C4504SP_01052016191225_6792096"/>
    <x v="0"/>
    <n v="7.25"/>
    <n v="125.66666666666667"/>
    <x v="378"/>
    <n v="35.200000000000003"/>
  </r>
  <r>
    <n v="2256092"/>
    <s v="Ricoh USA, Inc."/>
    <s v="Lanier"/>
    <s v="MP C4504SPG"/>
    <s v="MP C4504SPG"/>
    <m/>
    <s v="Multifunction Devices (MFD)"/>
    <s v="Standard"/>
    <n v="297"/>
    <n v="432"/>
    <m/>
    <s v="Electro-photographic (EP)"/>
    <x v="1"/>
    <x v="13"/>
    <s v="Yes"/>
    <n v="1.79"/>
    <n v="93.08"/>
    <n v="28.5688"/>
    <s v="Wired &gt; 20 MHz and &lt; 500 MHz - 100/10 Mb/s Ethernet, Touch Panel Display - Color"/>
    <x v="94"/>
    <d v="2015-12-30T00:00:00"/>
    <s v="United States, Canada"/>
    <s v="ES_20367_MP C4504SPG_01052016191259_8711256"/>
    <x v="0"/>
    <n v="7.25"/>
    <n v="125.66666666666667"/>
    <x v="378"/>
    <n v="35.200000000000003"/>
  </r>
  <r>
    <n v="2264252"/>
    <s v="Ricoh USA, Inc."/>
    <s v="Lanier"/>
    <s v="MP C4504SP TE"/>
    <s v="MP C4504SP TE"/>
    <m/>
    <s v="Multifunction Devices (MFD)"/>
    <s v="Standard"/>
    <n v="297"/>
    <n v="432"/>
    <m/>
    <s v="Electro-photographic (EP)"/>
    <x v="1"/>
    <x v="13"/>
    <s v="Yes"/>
    <n v="1.79"/>
    <n v="93.08"/>
    <n v="28.5688"/>
    <s v="Wired &gt; 20 MHz and &lt; 500 MHz - 100/10 Mb/s Ethernet, Touch Panel Display - Color"/>
    <x v="72"/>
    <d v="2016-04-14T00:00:00"/>
    <s v="United States, Canada"/>
    <s v="ES_20367_MP C4504SP TE_04142016204353_9862033"/>
    <x v="0"/>
    <n v="7.25"/>
    <n v="125.66666666666667"/>
    <x v="378"/>
    <n v="35.200000000000003"/>
  </r>
  <r>
    <n v="2285554"/>
    <s v="Ricoh USA, Inc."/>
    <s v="Lanier"/>
    <s v="MP C5504exSP"/>
    <s v="MP C5504exSP"/>
    <m/>
    <s v="Multifunction Devices (MFD)"/>
    <s v="Standard"/>
    <n v="297"/>
    <n v="432"/>
    <m/>
    <s v="Electro-photographic (EP)"/>
    <x v="1"/>
    <x v="21"/>
    <s v="Yes"/>
    <n v="2.504"/>
    <n v="130.208"/>
    <n v="37.824799999999996"/>
    <s v="Wired &gt; 20 MHz and &lt; 500 MHz - 100/10 Mb/s Ethernet, Touch Panel Display - Color"/>
    <x v="36"/>
    <d v="2016-12-05T00:00:00"/>
    <s v="United States, Canada"/>
    <s v="ES_20367_MP C5504exSP_12062016203647_2083906"/>
    <x v="0"/>
    <n v="9.25"/>
    <n v="160.33333333333334"/>
    <x v="379"/>
    <n v="41.2"/>
  </r>
  <r>
    <n v="2285503"/>
    <s v="Ricoh USA, Inc."/>
    <s v="Lanier"/>
    <s v="MP C6004exSP"/>
    <s v="MP C6004exSP"/>
    <m/>
    <s v="Multifunction Devices (MFD)"/>
    <s v="Standard"/>
    <n v="297"/>
    <n v="432"/>
    <m/>
    <s v="Electro-photographic (EP)"/>
    <x v="1"/>
    <x v="26"/>
    <s v="Yes"/>
    <n v="2.7530000000000001"/>
    <n v="143.15600000000001"/>
    <n v="41.061799999999998"/>
    <s v="Wired &gt; 20 MHz and &lt; 500 MHz - 100/10 Mb/s Ethernet, Touch Panel Display - Color"/>
    <x v="36"/>
    <d v="2016-12-05T00:00:00"/>
    <s v="United States, Canada"/>
    <s v="ES_20367_MP C6004exSP_12052016200425_3561257"/>
    <x v="0"/>
    <n v="10.25"/>
    <n v="177.66666666666666"/>
    <x v="380"/>
    <n v="44.2"/>
  </r>
  <r>
    <n v="2285508"/>
    <s v="Ricoh USA, Inc."/>
    <s v="Lanier"/>
    <s v="MP C6004exSPG"/>
    <s v="MP C6004exSPG"/>
    <m/>
    <s v="Multifunction Devices (MFD)"/>
    <s v="Standard"/>
    <n v="297"/>
    <n v="432"/>
    <m/>
    <s v="Electro-photographic (EP)"/>
    <x v="1"/>
    <x v="26"/>
    <s v="Yes"/>
    <n v="2.7530000000000001"/>
    <n v="143.15600000000001"/>
    <n v="41.061799999999998"/>
    <s v="Wired &gt; 20 MHz and &lt; 500 MHz - 100/10 Mb/s Ethernet, Touch Panel Display - Color"/>
    <x v="47"/>
    <d v="2016-12-05T00:00:00"/>
    <s v="United States, Canada"/>
    <s v="ES_20367_MP C6004exSPG_12052016200457_8055229"/>
    <x v="0"/>
    <n v="10.25"/>
    <n v="177.66666666666666"/>
    <x v="380"/>
    <n v="44.2"/>
  </r>
  <r>
    <n v="2256096"/>
    <s v="Ricoh USA, Inc."/>
    <s v="Lanier"/>
    <s v="MP C6004SP"/>
    <s v="MP C6004SP"/>
    <m/>
    <s v="Multifunction Devices (MFD)"/>
    <s v="Standard"/>
    <n v="297"/>
    <n v="432"/>
    <m/>
    <s v="Electro-photographic (EP)"/>
    <x v="1"/>
    <x v="26"/>
    <s v="Yes"/>
    <n v="2.7530000000000001"/>
    <n v="143.15600000000001"/>
    <n v="41.061799999999998"/>
    <s v="Wired &gt; 20 MHz and &lt; 500 MHz - 100/10 Mb/s Ethernet, Touch Panel Display - Color"/>
    <x v="94"/>
    <d v="2015-12-30T00:00:00"/>
    <s v="United States, Canada"/>
    <s v="ES_20367_MP C6004SP_01052016191949_8594468"/>
    <x v="0"/>
    <n v="10.25"/>
    <n v="177.66666666666666"/>
    <x v="380"/>
    <n v="44.2"/>
  </r>
  <r>
    <n v="2256099"/>
    <s v="Ricoh USA, Inc."/>
    <s v="Lanier"/>
    <s v="MP C6004SPG"/>
    <s v="MP C6004SPG"/>
    <m/>
    <s v="Multifunction Devices (MFD)"/>
    <s v="Standard"/>
    <n v="297"/>
    <n v="432"/>
    <m/>
    <s v="Electro-photographic (EP)"/>
    <x v="1"/>
    <x v="26"/>
    <s v="Yes"/>
    <n v="2.7530000000000001"/>
    <n v="143.15600000000001"/>
    <n v="41.061799999999998"/>
    <s v="Wired &gt; 20 MHz and &lt; 500 MHz - 100/10 Mb/s Ethernet, Touch Panel Display - Color"/>
    <x v="94"/>
    <d v="2015-12-30T00:00:00"/>
    <s v="United States, Canada"/>
    <s v="ES_20367_MP C6004SPG_01052016192026_2579819"/>
    <x v="0"/>
    <n v="10.25"/>
    <n v="177.66666666666666"/>
    <x v="380"/>
    <n v="44.2"/>
  </r>
  <r>
    <n v="2264255"/>
    <s v="Ricoh USA, Inc."/>
    <s v="Lanier"/>
    <s v="MP C6004SP TE"/>
    <s v="MP C6004SP TE"/>
    <m/>
    <s v="Multifunction Devices (MFD)"/>
    <s v="Standard"/>
    <n v="297"/>
    <n v="432"/>
    <m/>
    <s v="Electro-photographic (EP)"/>
    <x v="1"/>
    <x v="26"/>
    <s v="Yes"/>
    <n v="2.7530000000000001"/>
    <n v="143.15600000000001"/>
    <n v="41.061799999999998"/>
    <s v="Wired &gt; 20 MHz and &lt; 500 MHz - 100/10 Mb/s Ethernet, Touch Panel Display - Color"/>
    <x v="72"/>
    <d v="2016-04-14T00:00:00"/>
    <s v="United States, Canada"/>
    <s v="ES_20367_MP C6004SP TE_04142016205452_3773418"/>
    <x v="0"/>
    <n v="10.25"/>
    <n v="177.66666666666666"/>
    <x v="380"/>
    <n v="44.2"/>
  </r>
  <r>
    <n v="2269139"/>
    <s v="Ricoh USA, Inc."/>
    <s v="Lanier"/>
    <s v="MP C6503SP"/>
    <s v="MP C6503SP"/>
    <m/>
    <s v="Multifunction Devices (MFD)"/>
    <s v="Standard"/>
    <n v="330"/>
    <n v="488"/>
    <m/>
    <s v="Electro-photographic (EP)"/>
    <x v="1"/>
    <x v="15"/>
    <s v="Yes"/>
    <n v="4.5940000000000003"/>
    <n v="238.88800000000001"/>
    <n v="65.033799999999999"/>
    <s v="Wired &gt; 20 MHz and &lt; 500 MHz - 100/10 Mb/s Ethernet, Touch Panel Display - Color"/>
    <x v="43"/>
    <d v="2016-06-02T00:00:00"/>
    <s v="United States, Canada"/>
    <s v="ES_20367_MP C6503SP_06082016143044_3531766"/>
    <x v="0"/>
    <n v="11.25"/>
    <n v="195"/>
    <x v="356"/>
    <n v="53.599999999999994"/>
  </r>
  <r>
    <n v="2269143"/>
    <s v="Ricoh USA, Inc."/>
    <s v="Lanier"/>
    <s v="MP C8003SP"/>
    <s v="MP C8003SP"/>
    <m/>
    <s v="Multifunction Devices (MFD)"/>
    <s v="Standard"/>
    <n v="330"/>
    <n v="488"/>
    <m/>
    <s v="Electro-photographic (EP)"/>
    <x v="1"/>
    <x v="28"/>
    <s v="Yes"/>
    <n v="6.23"/>
    <n v="323.95999999999998"/>
    <n v="86.876400000000004"/>
    <s v="Wired &gt; 20 MHz and &lt; 500 MHz - 100/10 Mb/s Ethernet, Touch Panel Display - Color"/>
    <x v="43"/>
    <d v="2016-06-02T00:00:00"/>
    <s v="United States, Canada"/>
    <s v="ES_20367_MP C8003SP_06082016143324_7701991"/>
    <x v="0"/>
    <n v="19.250000000000004"/>
    <n v="333.66666666666674"/>
    <x v="357"/>
    <n v="86.6"/>
  </r>
  <r>
    <n v="2244690"/>
    <s v="Ricoh USA, Inc."/>
    <s v="Lanier"/>
    <s v="Pro 8100Se"/>
    <s v="Pro 8100Se"/>
    <m/>
    <s v="Multifunction Devices (MFD)"/>
    <s v="Standard"/>
    <n v="297"/>
    <n v="432"/>
    <m/>
    <s v="Electro-photographic (EP)"/>
    <x v="0"/>
    <x v="23"/>
    <s v="Yes"/>
    <n v="11.967000000000001"/>
    <n v="622.28399999999999"/>
    <n v="164.23680000000007"/>
    <s v="Wired &gt; 500 MHz - 1 Gb/s Ethernet, None"/>
    <x v="96"/>
    <d v="2015-07-29T00:00:00"/>
    <s v="United States, Canada"/>
    <s v="ES_20367_Pro 8100Se_07302015143913_6915507"/>
    <x v="0"/>
    <n v="21.150000000000002"/>
    <n v="366.60000000000008"/>
    <x v="381"/>
    <n v="131.80000000000001"/>
  </r>
  <r>
    <n v="2233971"/>
    <s v="Ricoh USA, Inc."/>
    <s v="Lanier"/>
    <s v="Pro 8110"/>
    <s v="Pro 8110"/>
    <m/>
    <s v="Printers"/>
    <s v="Standard"/>
    <n v="297"/>
    <n v="432"/>
    <m/>
    <s v="Electro-photographic (EP)"/>
    <x v="0"/>
    <x v="50"/>
    <s v="Yes"/>
    <n v="14.256"/>
    <n v="741.31200000000001"/>
    <n v="194.5034"/>
    <s v="Wired &gt; 500 MHz - 1 Gb/s Ethernet, Internal Disk Drive - Hard-Disk,Touch Panel Display - Color"/>
    <x v="97"/>
    <d v="2015-02-25T00:00:00"/>
    <s v="United States, Canada"/>
    <s v="ES_20367_Pro 8110_02262015135834_2495206"/>
    <x v="1"/>
    <n v="22.900000000000009"/>
    <n v="396.93333333333345"/>
    <x v="382"/>
    <n v="168.5"/>
  </r>
  <r>
    <n v="2244684"/>
    <s v="Ricoh USA, Inc."/>
    <s v="Lanier"/>
    <s v="Pro 8110e"/>
    <s v="Pro 8110e"/>
    <m/>
    <s v="Printers"/>
    <s v="Standard"/>
    <n v="297"/>
    <n v="432"/>
    <m/>
    <s v="Electro-photographic (EP)"/>
    <x v="0"/>
    <x v="50"/>
    <s v="Yes"/>
    <n v="14.256"/>
    <n v="741.31200000000001"/>
    <n v="194.5034"/>
    <s v="Wired &gt; 500 MHz - 1 Gb/s Ethernet, Internal Disk Drive - Hard-Disk,Touch Panel Display - Color"/>
    <x v="96"/>
    <d v="2015-07-27T00:00:00"/>
    <s v="United States, Canada"/>
    <s v="ES_20367_Pro 8110e_07302015142825_9515410"/>
    <x v="1"/>
    <n v="22.900000000000009"/>
    <n v="396.93333333333345"/>
    <x v="382"/>
    <n v="168.5"/>
  </r>
  <r>
    <n v="2244693"/>
    <s v="Ricoh USA, Inc."/>
    <s v="Lanier"/>
    <s v="Pro 8110Se"/>
    <s v="Pro 8110Se"/>
    <m/>
    <s v="Multifunction Devices (MFD)"/>
    <s v="Standard"/>
    <n v="297"/>
    <n v="432"/>
    <m/>
    <s v="Electro-photographic (EP)"/>
    <x v="0"/>
    <x v="50"/>
    <s v="Yes"/>
    <n v="13.895"/>
    <n v="722.54"/>
    <n v="189.30079999999998"/>
    <s v="Wired &gt; 500 MHz - 1 Gb/s Ethernet, None"/>
    <x v="96"/>
    <d v="2015-07-29T00:00:00"/>
    <s v="United States, Canada"/>
    <s v="ES_20367_Pro 8110Se_07302015144825_5282476"/>
    <x v="0"/>
    <n v="30.150000000000002"/>
    <n v="522.6"/>
    <x v="383"/>
    <n v="188.8"/>
  </r>
  <r>
    <n v="2234028"/>
    <s v="Ricoh USA, Inc."/>
    <s v="Lanier"/>
    <s v="Pro 8120"/>
    <s v="Pro 8120"/>
    <m/>
    <s v="Printers"/>
    <s v="Standard"/>
    <n v="297"/>
    <n v="432"/>
    <m/>
    <s v="Electro-photographic (EP)"/>
    <x v="0"/>
    <x v="51"/>
    <s v="Yes"/>
    <n v="17.969000000000001"/>
    <n v="934.38800000000003"/>
    <n v="242.8374"/>
    <s v="Wired &gt; 500 MHz - 1 Gb/s Ethernet, Internal Disk Drive - Hard-Disk,Touch Panel Display - Color"/>
    <x v="97"/>
    <d v="2015-03-02T00:00:00"/>
    <s v="United States, Canada"/>
    <s v="ES_20367_Pro 8120_03022015202902_5814821"/>
    <x v="1"/>
    <n v="36.65"/>
    <n v="635.26666666666665"/>
    <x v="384"/>
    <n v="233.5"/>
  </r>
  <r>
    <n v="2244687"/>
    <s v="Ricoh USA, Inc."/>
    <s v="Lanier"/>
    <s v="Pro 8120e"/>
    <s v="Pro 8120e"/>
    <m/>
    <s v="Printers"/>
    <s v="Standard"/>
    <n v="297"/>
    <n v="432"/>
    <m/>
    <s v="Electro-photographic (EP)"/>
    <x v="0"/>
    <x v="51"/>
    <s v="Yes"/>
    <n v="17.969000000000001"/>
    <n v="934.38800000000003"/>
    <n v="242.8374"/>
    <s v="Wired &gt; 500 MHz - 1 Gb/s Ethernet, Internal Disk Drive - Hard-Disk,Touch Panel Display - Color"/>
    <x v="96"/>
    <d v="2015-07-29T00:00:00"/>
    <s v="United States, Canada"/>
    <s v="ES_20367_Pro 8120e_07302015143215_2754566"/>
    <x v="1"/>
    <n v="36.65"/>
    <n v="635.26666666666665"/>
    <x v="384"/>
    <n v="233.5"/>
  </r>
  <r>
    <n v="2244696"/>
    <s v="Ricoh USA, Inc."/>
    <s v="Lanier"/>
    <s v="Pro 8120Se"/>
    <s v="Pro 8120Se"/>
    <m/>
    <s v="Multifunction Devices (MFD)"/>
    <s v="Standard"/>
    <n v="297"/>
    <n v="432"/>
    <m/>
    <s v="Electro-photographic (EP)"/>
    <x v="0"/>
    <x v="51"/>
    <s v="Yes"/>
    <n v="17.64"/>
    <n v="917.28"/>
    <n v="237.92079999999996"/>
    <s v="Wired &gt; 500 MHz - 1 Gb/s Ethernet, None"/>
    <x v="96"/>
    <d v="2015-07-29T00:00:00"/>
    <s v="United States, Canada"/>
    <s v="ES_20367_Pro 8120Se_07302015145116_1157662"/>
    <x v="0"/>
    <n v="45.15"/>
    <n v="782.59999999999991"/>
    <x v="385"/>
    <n v="283.8"/>
  </r>
  <r>
    <n v="2274623"/>
    <s v="Ricoh USA, Inc."/>
    <s v="Lanier"/>
    <s v="Pro 8200S"/>
    <s v="Pro 8200S"/>
    <m/>
    <s v="Multifunction Devices (MFD)"/>
    <s v="Standard"/>
    <n v="297"/>
    <n v="432"/>
    <m/>
    <s v="Electro-photographic (EP)"/>
    <x v="0"/>
    <x v="59"/>
    <s v="Yes"/>
    <n v="11.894"/>
    <n v="618.48800000000006"/>
    <n v="163.86239999999998"/>
    <s v="Wired &gt; 20 MHz and &lt; 500 MHz - 100/10 Mb/s Ethernet, Internal Disk Drive - Hard-Disk,Scanners with non-CCFL Lamps - Light-Emitting Diodes (LED),Touch Panel Display - Color"/>
    <x v="98"/>
    <d v="2016-08-09T00:00:00"/>
    <s v="United States, Canada"/>
    <s v="ES_20367_Pro 8200S_08112016114012_4704622"/>
    <x v="0"/>
    <n v="21.749999999999996"/>
    <n v="376.99999999999994"/>
    <x v="386"/>
    <n v="135.59999999999997"/>
  </r>
  <r>
    <n v="2274617"/>
    <s v="Ricoh USA, Inc."/>
    <s v="Lanier"/>
    <s v="Pro 8210"/>
    <s v="Pro 8210"/>
    <m/>
    <s v="Printers"/>
    <s v="Standard"/>
    <n v="297"/>
    <n v="432"/>
    <m/>
    <s v="Electro-photographic (EP)"/>
    <x v="0"/>
    <x v="60"/>
    <s v="Yes"/>
    <n v="13.975"/>
    <n v="726.7"/>
    <n v="190.15879999999996"/>
    <s v="Wired &gt; 20 MHz and &lt; 500 MHz - 100/10 Mb/s Ethernet, Internal Disk Drive - Hard-Disk,Touch Panel Display - Color"/>
    <x v="98"/>
    <d v="2016-08-09T00:00:00"/>
    <s v="United States, Canada"/>
    <s v="ES_20367_Pro 8210_08112016113059_9720579"/>
    <x v="1"/>
    <n v="23.450000000000006"/>
    <n v="406.46666666666675"/>
    <x v="387"/>
    <n v="171.10000000000002"/>
  </r>
  <r>
    <n v="2274626"/>
    <s v="Ricoh USA, Inc."/>
    <s v="Lanier"/>
    <s v="Pro 8210S"/>
    <s v="Pro 8210S"/>
    <m/>
    <s v="Multifunction Devices (MFD)"/>
    <s v="Standard"/>
    <n v="297"/>
    <n v="432"/>
    <m/>
    <s v="Electro-photographic (EP)"/>
    <x v="0"/>
    <x v="60"/>
    <s v="Yes"/>
    <n v="13.956"/>
    <n v="725.71199999999999"/>
    <n v="190.68139999999997"/>
    <s v="Wired &gt; 20 MHz and &lt; 500 MHz - 100/10 Mb/s Ethernet, Internal Disk Drive - Hard-Disk,Scanners with non-CCFL Lamps - Light-Emitting Diodes (LED),Touch Panel Display - Color"/>
    <x v="98"/>
    <d v="2016-08-09T00:00:00"/>
    <s v="United States, Canada"/>
    <s v="ES_20367_Pro 8210S_08112016114427_6014855"/>
    <x v="0"/>
    <n v="30.749999999999996"/>
    <n v="532.99999999999989"/>
    <x v="388"/>
    <n v="192.59999999999997"/>
  </r>
  <r>
    <n v="2274619"/>
    <s v="Ricoh USA, Inc."/>
    <s v="Lanier"/>
    <s v="Pro 8220"/>
    <s v="Pro 8220"/>
    <m/>
    <s v="Printers"/>
    <s v="Standard"/>
    <n v="297"/>
    <n v="432"/>
    <m/>
    <s v="Electro-photographic (EP)"/>
    <x v="0"/>
    <x v="45"/>
    <s v="Yes"/>
    <n v="17.510000000000002"/>
    <n v="910.52"/>
    <n v="236.10079999999999"/>
    <s v="Wired &gt; 20 MHz and &lt; 500 MHz - 100/10 Mb/s Ethernet, Internal Disk Drive - Hard-Disk,Touch Panel Display - Color"/>
    <x v="98"/>
    <d v="2016-08-09T00:00:00"/>
    <s v="United States, Canada"/>
    <s v="ES_20367_Pro 8220_08112016113339_1332152"/>
    <x v="1"/>
    <n v="37.20000000000001"/>
    <n v="644.80000000000018"/>
    <x v="389"/>
    <n v="236.09999999999991"/>
  </r>
  <r>
    <n v="2274629"/>
    <s v="Ricoh USA, Inc."/>
    <s v="Lanier"/>
    <s v="Pro 8220S"/>
    <s v="Pro 8220S"/>
    <m/>
    <s v="Multifunction Devices (MFD)"/>
    <s v="Standard"/>
    <n v="297"/>
    <n v="432"/>
    <m/>
    <s v="Electro-photographic (EP)"/>
    <x v="0"/>
    <x v="45"/>
    <s v="Yes"/>
    <n v="17.356999999999999"/>
    <n v="902.56399999999996"/>
    <n v="234.86840000000001"/>
    <s v="Wired &gt; 20 MHz and &lt; 500 MHz - 100/10 Mb/s Ethernet, Internal Disk Drive - Hard-Disk,Scanners with non-CCFL Lamps - Light-Emitting Diodes (LED),Touch Panel Display - Color"/>
    <x v="98"/>
    <d v="2016-08-09T00:00:00"/>
    <s v="United States, Canada"/>
    <s v="ES_20367_Pro 8220S_08112016114847_8177936"/>
    <x v="0"/>
    <n v="45.749999999999993"/>
    <n v="792.99999999999989"/>
    <x v="390"/>
    <n v="287.59999999999997"/>
  </r>
  <r>
    <n v="2269415"/>
    <s v="Ricoh USA, Inc."/>
    <s v="Lanier"/>
    <s v="Pro C5200S"/>
    <s v="Pro C5200S"/>
    <m/>
    <s v="Multifunction Devices (MFD)"/>
    <s v="Standard"/>
    <n v="330"/>
    <n v="488"/>
    <m/>
    <s v="Electro-photographic (EP)"/>
    <x v="1"/>
    <x v="15"/>
    <s v="Yes"/>
    <n v="6.2480000000000002"/>
    <n v="324.89600000000002"/>
    <n v="85.844200000000001"/>
    <s v="Wired &gt; 20 MHz and &lt; 500 MHz - 100/10 Mb/s Ethernet, Touch Panel Display - Color"/>
    <x v="77"/>
    <d v="2016-10-17T00:00:00"/>
    <s v="United States, Canada"/>
    <s v="ES_20367_Pro C5200S_06132016094854_9043959"/>
    <x v="0"/>
    <n v="11.25"/>
    <n v="195"/>
    <x v="391"/>
    <n v="53.599999999999994"/>
  </r>
  <r>
    <n v="2269419"/>
    <s v="Ricoh USA, Inc."/>
    <s v="Lanier"/>
    <s v="Pro C5210S"/>
    <s v="Pro C5210S"/>
    <m/>
    <s v="Multifunction Devices (MFD)"/>
    <s v="Standard"/>
    <n v="330"/>
    <n v="488"/>
    <m/>
    <s v="Electro-photographic (EP)"/>
    <x v="1"/>
    <x v="28"/>
    <s v="Yes"/>
    <n v="7.4420000000000002"/>
    <n v="386.98399999999998"/>
    <n v="101.3402"/>
    <s v="Wired &gt; 20 MHz and &lt; 500 MHz - 100/10 Mb/s Ethernet, Touch Panel Display - Color"/>
    <x v="77"/>
    <d v="2016-10-17T00:00:00"/>
    <s v="United States, Canada"/>
    <s v="ES_20367_Pro C5210S_06132016095237_9022169"/>
    <x v="0"/>
    <n v="19.250000000000004"/>
    <n v="333.66666666666674"/>
    <x v="392"/>
    <n v="86.6"/>
  </r>
  <r>
    <n v="2222756"/>
    <s v="Ricoh USA, Inc."/>
    <s v="Lanier"/>
    <s v="Pro C9100"/>
    <s v="Pro C9100"/>
    <m/>
    <s v="Printers"/>
    <s v="Standard"/>
    <n v="330"/>
    <n v="700"/>
    <m/>
    <s v="Electro-photographic (EP)"/>
    <x v="1"/>
    <x v="50"/>
    <s v="Yes"/>
    <n v="27.548999999999999"/>
    <n v="1432.548"/>
    <n v="371.16299999999995"/>
    <s v="Wired &gt; 500 MHz - 1 Gb/s Ethernet, None"/>
    <x v="99"/>
    <d v="2016-06-28T00:00:00"/>
    <s v="United States, Canada"/>
    <s v="ES_20367_Pro C9100_10202014144347_3945112"/>
    <x v="1"/>
    <n v="37.65"/>
    <n v="652.6"/>
    <x v="393"/>
    <n v="333.9"/>
  </r>
  <r>
    <n v="2222754"/>
    <s v="Ricoh USA, Inc."/>
    <s v="Lanier"/>
    <s v="Pro C9110"/>
    <s v="Pro C9110"/>
    <m/>
    <s v="Printers"/>
    <s v="Standard"/>
    <n v="330"/>
    <n v="700"/>
    <m/>
    <s v="Electro-photographic (EP)"/>
    <x v="1"/>
    <x v="32"/>
    <s v="Yes"/>
    <n v="30.797000000000001"/>
    <n v="1601.444"/>
    <n v="413.387"/>
    <s v="Wired &gt; 500 MHz - 1 Gb/s Ethernet, None"/>
    <x v="99"/>
    <d v="2016-06-28T00:00:00"/>
    <s v="United States, Canada"/>
    <s v="ES_20367_Pro C9110_10202014144052_2299512"/>
    <x v="1"/>
    <n v="51.65"/>
    <n v="895.26666666666654"/>
    <x v="394"/>
    <n v="453.9"/>
  </r>
  <r>
    <n v="2261140"/>
    <s v="Ricoh USA, Inc."/>
    <s v="Lanier"/>
    <s v="SP 4510DN LE"/>
    <s v="SP 4510DN LE"/>
    <m/>
    <s v="Printers"/>
    <s v="Standard"/>
    <n v="356"/>
    <n v="216"/>
    <m/>
    <s v="Electro-photographic (EP)"/>
    <x v="0"/>
    <x v="3"/>
    <s v="Yes"/>
    <n v="1.752"/>
    <n v="91.103999999999999"/>
    <n v="25.347399999999997"/>
    <s v="Wired &gt; 500 MHz - 1 Gb/s Ethernet, None"/>
    <x v="46"/>
    <d v="2016-03-01T00:00:00"/>
    <s v="United States, Canada"/>
    <s v="ES_20367_SP 4510DN LE_03012016195228_5095478"/>
    <x v="1"/>
    <n v="3.2199999999999998"/>
    <n v="55.813333333333333"/>
    <x v="395"/>
    <n v="27.799999999999997"/>
  </r>
  <r>
    <n v="2261137"/>
    <s v="Ricoh USA, Inc."/>
    <s v="Lanier"/>
    <s v="SP 4510DN TE"/>
    <s v="SP 4510DN TE"/>
    <m/>
    <s v="Printers"/>
    <s v="Standard"/>
    <n v="356"/>
    <n v="216"/>
    <m/>
    <s v="Electro-photographic (EP)"/>
    <x v="0"/>
    <x v="3"/>
    <s v="Yes"/>
    <n v="1.752"/>
    <n v="91.103999999999999"/>
    <n v="25.347399999999997"/>
    <s v="Wired &gt; 500 MHz - 1 Gb/s Ethernet, None"/>
    <x v="46"/>
    <d v="2016-03-01T00:00:00"/>
    <s v="United States, Canada"/>
    <s v="ES_20367_SP 4510DN TE_03012016195159_2019164"/>
    <x v="1"/>
    <n v="3.2199999999999998"/>
    <n v="55.813333333333333"/>
    <x v="395"/>
    <n v="27.799999999999997"/>
  </r>
  <r>
    <n v="2261013"/>
    <s v="Ricoh USA, Inc."/>
    <s v="Lanier"/>
    <s v="SP 4510SF LE"/>
    <s v="SP 4510SF LE"/>
    <m/>
    <s v="Multifunction Devices (MFD)"/>
    <s v="Standard"/>
    <n v="356"/>
    <n v="216"/>
    <m/>
    <s v="Electro-photographic (EP)"/>
    <x v="0"/>
    <x v="3"/>
    <s v="Yes"/>
    <n v="1.756"/>
    <n v="91.311999999999998"/>
    <n v="26.782600000000002"/>
    <s v="Wired &gt; 500 MHz - 1 Gb/s Ethernet, Touch Panel Display - Color"/>
    <x v="46"/>
    <d v="2016-02-29T00:00:00"/>
    <s v="United States, Canada"/>
    <s v="ES_20367_SP 4510SF LE_02292016143550_4304462"/>
    <x v="0"/>
    <n v="3.77"/>
    <n v="65.346666666666664"/>
    <x v="363"/>
    <n v="29.500000000000004"/>
  </r>
  <r>
    <n v="2261010"/>
    <s v="Ricoh USA, Inc."/>
    <s v="Lanier"/>
    <s v="SP 4510SF TE"/>
    <s v="SP 4510SF TE"/>
    <m/>
    <s v="Multifunction Devices (MFD)"/>
    <s v="Standard"/>
    <n v="356"/>
    <n v="216"/>
    <m/>
    <s v="Electro-photographic (EP)"/>
    <x v="0"/>
    <x v="3"/>
    <s v="Yes"/>
    <n v="1.756"/>
    <n v="91.311999999999998"/>
    <n v="26.782600000000002"/>
    <s v="Wired &gt; 500 MHz - 1 Gb/s Ethernet, Touch Panel Display - Color"/>
    <x v="46"/>
    <d v="2016-02-29T00:00:00"/>
    <s v="United States, Canada"/>
    <s v="ES_20367_SP 4510SF TE_02292016143510_2933089"/>
    <x v="0"/>
    <n v="3.77"/>
    <n v="65.346666666666664"/>
    <x v="363"/>
    <n v="29.500000000000004"/>
  </r>
  <r>
    <n v="2261150"/>
    <s v="Ricoh USA, Inc."/>
    <s v="Lanier"/>
    <s v="SP 4520DN LE"/>
    <s v="SP 4520DN LE"/>
    <m/>
    <s v="Printers"/>
    <s v="Standard"/>
    <n v="356"/>
    <n v="216"/>
    <m/>
    <s v="Electro-photographic (EP)"/>
    <x v="0"/>
    <x v="3"/>
    <s v="Yes"/>
    <n v="1.7529999999999999"/>
    <n v="91.156000000000006"/>
    <n v="26.116999999999997"/>
    <s v="Wired &gt; 500 MHz - 1 Gb/s Ethernet, Touch Panel Display - Color"/>
    <x v="46"/>
    <d v="2016-03-01T00:00:00"/>
    <s v="United States, Canada"/>
    <s v="ES_20367_SP 4520DN LE_03012016200130_1186224"/>
    <x v="1"/>
    <n v="3.2199999999999998"/>
    <n v="55.813333333333333"/>
    <x v="396"/>
    <n v="27.799999999999997"/>
  </r>
  <r>
    <n v="2261147"/>
    <s v="Ricoh USA, Inc."/>
    <s v="Lanier"/>
    <s v="SP 4520DN TE"/>
    <s v="SP 4520DN TE"/>
    <m/>
    <s v="Printers"/>
    <s v="Standard"/>
    <n v="356"/>
    <n v="216"/>
    <m/>
    <s v="Electro-photographic (EP)"/>
    <x v="0"/>
    <x v="3"/>
    <s v="Yes"/>
    <n v="1.7529999999999999"/>
    <n v="91.156000000000006"/>
    <n v="26.116999999999997"/>
    <s v="Wired &gt; 500 MHz - 1 Gb/s Ethernet, Touch Panel Display - Color"/>
    <x v="46"/>
    <d v="2016-03-01T00:00:00"/>
    <s v="United States, Canada"/>
    <s v="ES_20367_SP 4520DN TE_03012016200100_5894740"/>
    <x v="1"/>
    <n v="3.2199999999999998"/>
    <n v="55.813333333333333"/>
    <x v="396"/>
    <n v="27.799999999999997"/>
  </r>
  <r>
    <n v="2261311"/>
    <s v="Ricoh USA, Inc."/>
    <s v="Lanier"/>
    <s v="SP 5300DN"/>
    <s v="SP 5300DN"/>
    <m/>
    <s v="Printers"/>
    <s v="Standard"/>
    <n v="356"/>
    <n v="216"/>
    <m/>
    <s v="Electro-photographic (EP)"/>
    <x v="0"/>
    <x v="5"/>
    <s v="Yes"/>
    <n v="2.7069999999999999"/>
    <n v="140.76400000000001"/>
    <n v="39.1066"/>
    <s v="Wired &gt; 20 MHz and &lt; 500 MHz - 100/10 Mb/s Ethernet, None"/>
    <x v="44"/>
    <d v="2016-03-02T00:00:00"/>
    <s v="United States, Canada"/>
    <s v="ES_20367_SP 5300DN_03032016104920_2163572"/>
    <x v="1"/>
    <n v="4.82"/>
    <n v="83.546666666666667"/>
    <x v="397"/>
    <n v="34.799999999999997"/>
  </r>
  <r>
    <n v="2261314"/>
    <s v="Ricoh USA, Inc."/>
    <s v="Lanier"/>
    <s v="SP 5300DNG"/>
    <s v="SP 5300DNG"/>
    <m/>
    <s v="Printers"/>
    <s v="Standard"/>
    <n v="356"/>
    <n v="216"/>
    <m/>
    <s v="Electro-photographic (EP)"/>
    <x v="0"/>
    <x v="5"/>
    <s v="Yes"/>
    <n v="2.7069999999999999"/>
    <n v="140.76400000000001"/>
    <n v="39.1066"/>
    <s v="Wired &gt; 20 MHz and &lt; 500 MHz - 100/10 Mb/s Ethernet, None"/>
    <x v="42"/>
    <d v="2016-03-02T00:00:00"/>
    <s v="United States, Canada"/>
    <s v="ES_20367_SP 5300DNG_03032016105108_9675347"/>
    <x v="1"/>
    <n v="4.82"/>
    <n v="83.546666666666667"/>
    <x v="397"/>
    <n v="34.799999999999997"/>
  </r>
  <r>
    <n v="2293523"/>
    <s v="Ricoh USA, Inc."/>
    <s v="Lanier"/>
    <s v="SP 5300DNTL"/>
    <s v="SP 5300DNTL"/>
    <m/>
    <s v="Printers"/>
    <s v="Standard"/>
    <n v="356"/>
    <n v="216"/>
    <m/>
    <s v="Electro-photographic (EP)"/>
    <x v="0"/>
    <x v="5"/>
    <s v="Yes"/>
    <n v="2.7069999999999999"/>
    <n v="140.76400000000001"/>
    <n v="39.1066"/>
    <s v="Wired &gt; 20 MHz and &lt; 500 MHz - 100/10 Mb/s Ethernet, None"/>
    <x v="44"/>
    <d v="2017-03-30T00:00:00"/>
    <s v="United States, Canada"/>
    <s v="ES_20367_SP 5300DNTL_04032017133813_5734648"/>
    <x v="1"/>
    <n v="4.82"/>
    <n v="83.546666666666667"/>
    <x v="397"/>
    <n v="34.799999999999997"/>
  </r>
  <r>
    <n v="2261319"/>
    <s v="Ricoh USA, Inc."/>
    <s v="Lanier"/>
    <s v="SP 5310DN"/>
    <s v="SP 5310DN"/>
    <m/>
    <s v="Printers"/>
    <s v="Standard"/>
    <n v="356"/>
    <n v="216"/>
    <m/>
    <s v="Electro-photographic (EP)"/>
    <x v="0"/>
    <x v="48"/>
    <s v="Yes"/>
    <n v="3.286"/>
    <n v="170.87200000000001"/>
    <n v="47.377200000000002"/>
    <s v="Wired &gt; 20 MHz and &lt; 500 MHz - 100/10 Mb/s Ethernet, None"/>
    <x v="44"/>
    <d v="2016-03-02T00:00:00"/>
    <s v="United States, Canada"/>
    <s v="ES_20367_SP 5310DN_03032016105618_1215371"/>
    <x v="1"/>
    <n v="6.42"/>
    <n v="111.27999999999999"/>
    <x v="398"/>
    <n v="43.700000000000017"/>
  </r>
  <r>
    <n v="2290005"/>
    <s v="Ricoh USA, Inc."/>
    <s v="Lanier"/>
    <s v="SP 8400DN"/>
    <s v="SP 8400DN"/>
    <m/>
    <s v="Printers"/>
    <s v="Standard"/>
    <n v="297"/>
    <n v="432"/>
    <m/>
    <s v="Electro-photographic (EP)"/>
    <x v="0"/>
    <x v="26"/>
    <s v="Yes"/>
    <n v="2.601"/>
    <n v="135.25200000000001"/>
    <n v="39.020799999999994"/>
    <s v="Wired &gt; 20 MHz and &lt; 500 MHz - 100/10 Mb/s Ethernet, Touch Panel Display - Color"/>
    <x v="100"/>
    <d v="2017-02-02T00:00:00"/>
    <s v="United States, Canada"/>
    <s v="ES_20367_SP 8400DN_02022017195911_1528822"/>
    <x v="1"/>
    <n v="6.1"/>
    <n v="105.73333333333333"/>
    <x v="399"/>
    <n v="40.4"/>
  </r>
  <r>
    <n v="2288927"/>
    <s v="Ricoh USA, Inc."/>
    <s v="Lanier"/>
    <s v="SP C261SFNw"/>
    <s v="SP C261SFNw"/>
    <m/>
    <s v="Multifunction Devices (MFD)"/>
    <s v="Standard"/>
    <n v="216"/>
    <n v="356"/>
    <m/>
    <s v="Electro-photographic (EP)"/>
    <x v="1"/>
    <x v="42"/>
    <s v="Yes"/>
    <n v="1.4670000000000001"/>
    <n v="76.284000000000006"/>
    <n v="27.501175"/>
    <s v="None, None"/>
    <x v="101"/>
    <d v="2017-01-18T00:00:00"/>
    <s v="United States"/>
    <s v="ES_20367_SP C261SFNw_01192017114805_4735565"/>
    <x v="0"/>
    <n v="2.78"/>
    <n v="48.186666666666667"/>
    <x v="400"/>
    <n v="14.800000000000002"/>
  </r>
  <r>
    <n v="2288912"/>
    <s v="Ricoh USA, Inc."/>
    <s v="Lanier"/>
    <s v="SP C262DNw"/>
    <s v="SP C262DNw"/>
    <m/>
    <s v="Printers"/>
    <s v="Standard"/>
    <n v="216"/>
    <n v="356"/>
    <m/>
    <s v="Electro-photographic (EP)"/>
    <x v="1"/>
    <x v="42"/>
    <s v="Yes"/>
    <n v="1.3620000000000001"/>
    <n v="70.823999999999998"/>
    <n v="25.669366666666665"/>
    <s v="None, None"/>
    <x v="102"/>
    <d v="2017-01-17T00:00:00"/>
    <s v="United States"/>
    <s v="ES_20367_SP C262DNw_01192017113851_1325575"/>
    <x v="1"/>
    <n v="2.5"/>
    <n v="43.333333333333336"/>
    <x v="401"/>
    <n v="13.900000000000002"/>
  </r>
  <r>
    <n v="2288923"/>
    <s v="Ricoh USA, Inc."/>
    <s v="Lanier"/>
    <s v="SP C262SFNw"/>
    <s v="SP C262SFNw"/>
    <m/>
    <s v="Multifunction Devices (MFD)"/>
    <s v="Standard"/>
    <n v="216"/>
    <n v="356"/>
    <m/>
    <s v="Electro-photographic (EP)"/>
    <x v="1"/>
    <x v="42"/>
    <s v="Yes"/>
    <n v="1.4670000000000001"/>
    <n v="76.284000000000006"/>
    <n v="27.501175"/>
    <s v="None, None"/>
    <x v="102"/>
    <d v="2017-01-18T00:00:00"/>
    <s v="United States"/>
    <s v="ES_20367_SP C262SFNw_01192017114732_7725365"/>
    <x v="0"/>
    <n v="2.78"/>
    <n v="48.186666666666667"/>
    <x v="400"/>
    <n v="14.800000000000002"/>
  </r>
  <r>
    <n v="2263676"/>
    <s v="Ricoh USA, Inc."/>
    <s v="Lanier"/>
    <s v="SP C340DN"/>
    <s v="SP C340DN"/>
    <m/>
    <s v="Printers"/>
    <s v="Standard"/>
    <n v="216"/>
    <n v="356"/>
    <m/>
    <s v="Electro-photographic (EP)"/>
    <x v="1"/>
    <x v="24"/>
    <s v="Yes"/>
    <n v="1.5840000000000001"/>
    <n v="82.367999999999995"/>
    <n v="23.877750000000006"/>
    <s v="Wired &gt; 20 MHz and &lt; 500 MHz - 100/10 Mb/s Ethernet, None"/>
    <x v="72"/>
    <d v="2016-03-29T00:00:00"/>
    <s v="United States, Canada"/>
    <s v="ES_20367_SP C340DN_04052016091806_5021061"/>
    <x v="1"/>
    <n v="3.25"/>
    <n v="56.333333333333336"/>
    <x v="402"/>
    <n v="18.400000000000002"/>
  </r>
  <r>
    <n v="2263679"/>
    <s v="Ricoh USA, Inc."/>
    <s v="Lanier"/>
    <s v="SP C342DN"/>
    <s v="SP C342DN"/>
    <m/>
    <s v="Printers"/>
    <s v="Standard"/>
    <n v="216"/>
    <n v="356"/>
    <m/>
    <s v="Electro-photographic (EP)"/>
    <x v="1"/>
    <x v="24"/>
    <s v="Yes"/>
    <n v="1.552"/>
    <n v="80.703999999999994"/>
    <n v="23.396750000000001"/>
    <s v="Wired &gt; 20 MHz and &lt; 500 MHz - 100/10 Mb/s Ethernet, None"/>
    <x v="72"/>
    <d v="2016-03-29T00:00:00"/>
    <s v="United States, Canada"/>
    <s v="ES_20367_SP C342DN_04052016092212_9327548"/>
    <x v="1"/>
    <n v="3.25"/>
    <n v="56.333333333333336"/>
    <x v="403"/>
    <n v="18.400000000000002"/>
  </r>
  <r>
    <n v="2274486"/>
    <s v="Ricoh USA, Inc."/>
    <s v="Lanier"/>
    <s v="SP C352DN"/>
    <s v="SP C352DN"/>
    <m/>
    <s v="Printers"/>
    <s v="Standard"/>
    <n v="297"/>
    <n v="216"/>
    <m/>
    <s v="Electro-photographic (EP)"/>
    <x v="1"/>
    <x v="7"/>
    <s v="Yes"/>
    <n v="1.2310000000000001"/>
    <n v="64.012"/>
    <n v="19.230250000000002"/>
    <s v="Wired &gt; 20 MHz and &lt; 500 MHz - 100/10 Mb/s Ethernet, Touch Panel Display - Color"/>
    <x v="103"/>
    <d v="2016-08-08T00:00:00"/>
    <s v="United States, Canada"/>
    <s v="ES_20367_SP C352DN_08092016210309_6311032"/>
    <x v="1"/>
    <n v="4.1500000000000004"/>
    <n v="71.933333333333337"/>
    <x v="404"/>
    <n v="22"/>
  </r>
  <r>
    <n v="2300711"/>
    <s v="Ricoh USA, Inc."/>
    <s v="Lanier"/>
    <s v="SP C360DNw"/>
    <s v="SP C360DNw"/>
    <m/>
    <s v="Printers"/>
    <s v="Standard"/>
    <n v="297"/>
    <n v="216"/>
    <m/>
    <s v="Electro-photographic (EP)"/>
    <x v="1"/>
    <x v="7"/>
    <s v="Yes"/>
    <n v="1.2270000000000001"/>
    <n v="63.804000000000002"/>
    <n v="21.180466666666664"/>
    <s v="Wired &gt; 20 MHz and &lt; 500 MHz - 100/10 Mb/s Ethernet, Touch Panel Display - Color"/>
    <x v="56"/>
    <d v="2017-07-26T00:00:00"/>
    <s v="United States, Canada"/>
    <s v="ES_20367_SP C360DNw_07272017211053_7172910"/>
    <x v="1"/>
    <n v="4.1500000000000004"/>
    <n v="71.933333333333337"/>
    <x v="405"/>
    <n v="22"/>
  </r>
  <r>
    <n v="2301000"/>
    <s v="Ricoh USA, Inc."/>
    <s v="Lanier"/>
    <s v="SP C360SFNw"/>
    <s v="SP C360SFNw"/>
    <m/>
    <s v="Multifunction Devices (MFD)"/>
    <s v="Standard"/>
    <n v="297"/>
    <n v="216"/>
    <m/>
    <s v="Electro-photographic (EP)"/>
    <x v="1"/>
    <x v="7"/>
    <s v="Yes"/>
    <n v="1.3360000000000001"/>
    <n v="69.471999999999994"/>
    <n v="26.519566666666663"/>
    <s v="Wired &gt; 20 MHz and &lt; 500 MHz - 100/10 Mb/s Ethernet, Touch Panel Display - Color"/>
    <x v="56"/>
    <d v="2017-07-28T00:00:00"/>
    <s v="United States, Canada"/>
    <s v="ES_20367_SP C360SFNw_07312017162453_6183593"/>
    <x v="0"/>
    <n v="4.25"/>
    <n v="73.666666666666671"/>
    <x v="406"/>
    <n v="22.9"/>
  </r>
  <r>
    <n v="2300715"/>
    <s v="Ricoh USA, Inc."/>
    <s v="Lanier"/>
    <s v="SP C361SFNw"/>
    <s v="SP C361SFNw"/>
    <m/>
    <s v="Multifunction Devices (MFD)"/>
    <s v="Standard"/>
    <n v="297"/>
    <n v="216"/>
    <m/>
    <s v="Electro-photographic (EP)"/>
    <x v="1"/>
    <x v="7"/>
    <s v="Yes"/>
    <n v="1.3360000000000001"/>
    <n v="69.471999999999994"/>
    <n v="26.519566666666663"/>
    <s v="Wired &gt; 20 MHz and &lt; 500 MHz - 100/10 Mb/s Ethernet, Internal Disk Drive - Other,Touch Panel Display - Color"/>
    <x v="56"/>
    <d v="2017-07-26T00:00:00"/>
    <s v="United States, Canada"/>
    <s v="ES_20367_SP C361SFNw_07272017212729_6951500"/>
    <x v="0"/>
    <n v="4.25"/>
    <n v="73.666666666666671"/>
    <x v="406"/>
    <n v="22.9"/>
  </r>
  <r>
    <n v="2251516"/>
    <s v="Ricoh USA, Inc."/>
    <s v="Lanier"/>
    <s v="SP C435DN"/>
    <s v="SP C435DN"/>
    <m/>
    <s v="Printers"/>
    <s v="Standard"/>
    <n v="356"/>
    <n v="216"/>
    <m/>
    <s v="Electro-photographic (EP)"/>
    <x v="1"/>
    <x v="18"/>
    <s v="Yes"/>
    <n v="3.4849999999999999"/>
    <n v="181.22"/>
    <n v="48.555"/>
    <s v="Wired &gt; 20 MHz and &lt; 500 MHz - 100/10 Mb/s Ethernet, None"/>
    <x v="4"/>
    <d v="2015-10-27T00:00:00"/>
    <s v="United States, Canada"/>
    <s v="ES_20367_SP C435DN_10302015155317_3727419"/>
    <x v="1"/>
    <n v="5.55"/>
    <n v="96.199999999999989"/>
    <x v="407"/>
    <n v="28.300000000000004"/>
  </r>
  <r>
    <n v="2231912"/>
    <s v="Ricoh USA, Inc."/>
    <s v="Lanier"/>
    <s v="SP C440DN"/>
    <s v="SP C440DN"/>
    <m/>
    <s v="Printers"/>
    <s v="Standard"/>
    <n v="356"/>
    <n v="216"/>
    <m/>
    <s v="Electro-photographic (EP)"/>
    <x v="1"/>
    <x v="3"/>
    <s v="Yes"/>
    <n v="4.34"/>
    <n v="225.68"/>
    <n v="59.734999999999999"/>
    <s v="Wired &gt; 20 MHz and &lt; 500 MHz - 100/10 Mb/s Ethernet, None"/>
    <x v="97"/>
    <d v="2015-01-28T00:00:00"/>
    <s v="United States, Canada"/>
    <s v="ES_20367_SP C440DN_01282015201912_2550687"/>
    <x v="1"/>
    <n v="6.55"/>
    <n v="113.53333333333332"/>
    <x v="408"/>
    <n v="32.299999999999997"/>
  </r>
  <r>
    <n v="2271954"/>
    <s v="Ricoh USA, Inc."/>
    <s v="Lanier"/>
    <s v="SP C840DN"/>
    <s v="SP C840DN"/>
    <m/>
    <s v="Printers"/>
    <s v="Standard"/>
    <n v="297"/>
    <n v="432"/>
    <m/>
    <s v="Electro-photographic (EP)"/>
    <x v="1"/>
    <x v="13"/>
    <s v="Yes"/>
    <n v="1.718"/>
    <n v="89.335999999999999"/>
    <n v="26.915200000000002"/>
    <s v="Wired &gt; 20 MHz and &lt; 500 MHz - 100/10 Mb/s Ethernet, Touch Panel Display - Color"/>
    <x v="43"/>
    <d v="2016-07-06T00:00:00"/>
    <s v="United States, Canada"/>
    <s v="ES_20367_SP C840DN_07072016144622_2503261"/>
    <x v="1"/>
    <n v="7.1499999999999995"/>
    <n v="123.93333333333332"/>
    <x v="409"/>
    <n v="33.5"/>
  </r>
  <r>
    <n v="2271958"/>
    <s v="Ricoh USA, Inc."/>
    <s v="Lanier"/>
    <s v="SP C842DN"/>
    <s v="SP C842DN"/>
    <m/>
    <s v="Printers"/>
    <s v="Standard"/>
    <n v="297"/>
    <n v="432"/>
    <m/>
    <s v="Electro-photographic (EP)"/>
    <x v="1"/>
    <x v="26"/>
    <s v="Yes"/>
    <n v="2.7839999999999998"/>
    <n v="144.768"/>
    <n v="40.812200000000004"/>
    <s v="Wired &gt; 20 MHz and &lt; 500 MHz - 100/10 Mb/s Ethernet, Touch Panel Display - Color"/>
    <x v="43"/>
    <d v="2016-07-06T00:00:00"/>
    <s v="United States, Canada"/>
    <s v="ES_20367_SP C842DN_07072016145216_1091584"/>
    <x v="1"/>
    <n v="10.15"/>
    <n v="175.93333333333337"/>
    <x v="410"/>
    <n v="39.5"/>
  </r>
  <r>
    <n v="2260666"/>
    <s v="Ricoh USA, Inc."/>
    <s v="Ricoh"/>
    <s v="DD 5450"/>
    <s v="DD 5450"/>
    <m/>
    <s v="Digital Duplicators"/>
    <s v="Standard"/>
    <n v="293"/>
    <n v="428"/>
    <m/>
    <s v="Stencil"/>
    <x v="0"/>
    <x v="58"/>
    <s v="No"/>
    <n v="2"/>
    <n v="104"/>
    <n v="52.519999999999989"/>
    <s v="Wired &gt; 20 MHz and &lt; 500 MHz - USB 2.x, None"/>
    <x v="72"/>
    <d v="2016-02-23T00:00:00"/>
    <s v="United States"/>
    <s v="ES_20367_DD 5450_02232016203006_5698269"/>
    <x v="0"/>
    <n v="54.15"/>
    <n v="938.59999999999991"/>
    <x v="358"/>
    <n v="340.8"/>
  </r>
  <r>
    <n v="2274637"/>
    <s v="Ricoh USA, Inc."/>
    <s v="Ricoh"/>
    <s v="MP 2555SP"/>
    <s v="MP 2555SP"/>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_08112016115231_1561508"/>
    <x v="0"/>
    <n v="2.1"/>
    <n v="36.4"/>
    <x v="359"/>
    <n v="19"/>
  </r>
  <r>
    <n v="2274640"/>
    <s v="Ricoh USA, Inc."/>
    <s v="Ricoh"/>
    <s v="MP 2555SP AD"/>
    <s v="MP 2555SP AD"/>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 AD_08112016120242_5637016"/>
    <x v="0"/>
    <n v="2.1"/>
    <n v="36.4"/>
    <x v="359"/>
    <n v="19"/>
  </r>
  <r>
    <n v="2274643"/>
    <s v="Ricoh USA, Inc."/>
    <s v="Ricoh"/>
    <s v="MP 2555SPG"/>
    <s v="MP 2555SPG"/>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2"/>
    <d v="2016-08-10T00:00:00"/>
    <s v="United States, Canada"/>
    <s v="ES_20367_MP 2555SPG_08112016120310_6517966"/>
    <x v="0"/>
    <n v="2.1"/>
    <n v="36.4"/>
    <x v="359"/>
    <n v="19"/>
  </r>
  <r>
    <n v="2274646"/>
    <s v="Ricoh USA, Inc."/>
    <s v="Ricoh"/>
    <s v="MP 2555SP TE"/>
    <s v="MP 2555SP TE"/>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 TE_08112016120334_3621183"/>
    <x v="0"/>
    <n v="2.1"/>
    <n v="36.4"/>
    <x v="359"/>
    <n v="19"/>
  </r>
  <r>
    <n v="2274647"/>
    <s v="Ricoh USA, Inc."/>
    <s v="Ricoh"/>
    <s v="MP 3055SP"/>
    <s v="MP 3055SP"/>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_08112016121930_5665086"/>
    <x v="0"/>
    <n v="2.4499999999999997"/>
    <n v="42.466666666666661"/>
    <x v="360"/>
    <n v="22"/>
  </r>
  <r>
    <n v="2274650"/>
    <s v="Ricoh USA, Inc."/>
    <s v="Ricoh"/>
    <s v="MP 3055SP AD"/>
    <s v="MP 3055SP AD"/>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 AD_08112016122236_7969298"/>
    <x v="0"/>
    <n v="2.4499999999999997"/>
    <n v="42.466666666666661"/>
    <x v="360"/>
    <n v="22"/>
  </r>
  <r>
    <n v="2274656"/>
    <s v="Ricoh USA, Inc."/>
    <s v="Ricoh"/>
    <s v="MP 3055SPG"/>
    <s v="MP 3055SPG"/>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2"/>
    <d v="2016-08-10T00:00:00"/>
    <s v="United States, Canada"/>
    <s v="ES_20367_MP 3055SPG_08112016122257_6586449"/>
    <x v="0"/>
    <n v="2.4499999999999997"/>
    <n v="42.466666666666661"/>
    <x v="360"/>
    <n v="22"/>
  </r>
  <r>
    <n v="2274655"/>
    <s v="Ricoh USA, Inc."/>
    <s v="Ricoh"/>
    <s v="MP 3055SP TE"/>
    <s v="MP 3055SP TE"/>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 TE_08112016122318_2407435"/>
    <x v="0"/>
    <n v="2.4499999999999997"/>
    <n v="42.466666666666661"/>
    <x v="360"/>
    <n v="22"/>
  </r>
  <r>
    <n v="2252609"/>
    <s v="Ricoh USA, Inc."/>
    <s v="Ricoh"/>
    <s v="MP 305+ SPF"/>
    <s v="MP 305+ SPF"/>
    <m/>
    <s v="Multifunction Devices (MFD)"/>
    <s v="Standard"/>
    <n v="297"/>
    <n v="432"/>
    <m/>
    <s v="Electro-photographic (EP)"/>
    <x v="0"/>
    <x v="7"/>
    <s v="Yes"/>
    <n v="1.2470000000000001"/>
    <n v="64.843999999999994"/>
    <n v="21.531466666666663"/>
    <s v="Wired &gt; 20 MHz and &lt; 500 MHz - 100/10 Mb/s Ethernet, Touch Panel Display - Color"/>
    <x v="6"/>
    <d v="2015-11-13T00:00:00"/>
    <s v="United States, Canada"/>
    <s v="ES_20367_MP 305+ SPF_11132015152230_3050839"/>
    <x v="0"/>
    <n v="2.4499999999999997"/>
    <n v="42.466666666666661"/>
    <x v="361"/>
    <n v="22"/>
  </r>
  <r>
    <n v="2274657"/>
    <s v="Ricoh USA, Inc."/>
    <s v="Ricoh"/>
    <s v="MP 3555SP"/>
    <s v="MP 3555SP"/>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_08112016124249_6198024"/>
    <x v="0"/>
    <n v="3"/>
    <n v="52"/>
    <x v="362"/>
    <n v="25"/>
  </r>
  <r>
    <n v="2274660"/>
    <s v="Ricoh USA, Inc."/>
    <s v="Ricoh"/>
    <s v="MP 3555SP AD"/>
    <s v="MP 3555SP AD"/>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 AD_08112016124404_8148760"/>
    <x v="0"/>
    <n v="3"/>
    <n v="52"/>
    <x v="362"/>
    <n v="25"/>
  </r>
  <r>
    <n v="2274663"/>
    <s v="Ricoh USA, Inc."/>
    <s v="Ricoh"/>
    <s v="MP 3555SPG"/>
    <s v="MP 3555SPG"/>
    <m/>
    <s v="Multifunction Devices (MFD)"/>
    <s v="Standard"/>
    <n v="297"/>
    <n v="432"/>
    <m/>
    <s v="Electro-photographic (EP)"/>
    <x v="0"/>
    <x v="12"/>
    <s v="Yes"/>
    <n v="1.369"/>
    <n v="71.188000000000002"/>
    <n v="22.313200000000002"/>
    <s v="Wired &gt; 20 MHz and &lt; 500 MHz - 100/10 Mb/s Ethernet, Internal Disk Drive - Hard-Disk,Touch Panel Display - Color"/>
    <x v="92"/>
    <d v="2016-08-10T00:00:00"/>
    <s v="United States, Canada"/>
    <s v="ES_20367_MP 3555SPG_08112016124428_5450926"/>
    <x v="0"/>
    <n v="3"/>
    <n v="52"/>
    <x v="362"/>
    <n v="25"/>
  </r>
  <r>
    <n v="2274666"/>
    <s v="Ricoh USA, Inc."/>
    <s v="Ricoh"/>
    <s v="MP 3555SP TE"/>
    <s v="MP 3555SP TE"/>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 TE_08112016124504_7147042"/>
    <x v="0"/>
    <n v="3"/>
    <n v="52"/>
    <x v="362"/>
    <n v="25"/>
  </r>
  <r>
    <n v="2261017"/>
    <s v="Ricoh USA, Inc."/>
    <s v="Ricoh"/>
    <s v="MP 401SPF LE"/>
    <s v="MP 401SPF LE"/>
    <m/>
    <s v="Multifunction Devices (MFD)"/>
    <s v="Standard"/>
    <n v="356"/>
    <n v="216"/>
    <m/>
    <s v="Electro-photographic (EP)"/>
    <x v="0"/>
    <x v="3"/>
    <s v="Yes"/>
    <n v="1.756"/>
    <n v="91.311999999999998"/>
    <n v="26.782600000000002"/>
    <s v="Wired &gt; 500 MHz - 1 Gb/s Ethernet, Touch Panel Display - Color"/>
    <x v="46"/>
    <d v="2016-02-29T00:00:00"/>
    <s v="United States, Canada"/>
    <s v="ES_20367_MP 401SPF LE_02292016143705_4531487"/>
    <x v="0"/>
    <n v="3.77"/>
    <n v="65.346666666666664"/>
    <x v="363"/>
    <n v="29.500000000000004"/>
  </r>
  <r>
    <n v="2261014"/>
    <s v="Ricoh USA, Inc."/>
    <s v="Ricoh"/>
    <s v="MP 401SPF TE"/>
    <s v="MP 401SPF TE"/>
    <m/>
    <s v="Multifunction Devices (MFD)"/>
    <s v="Standard"/>
    <n v="356"/>
    <n v="216"/>
    <m/>
    <s v="Electro-photographic (EP)"/>
    <x v="0"/>
    <x v="3"/>
    <s v="Yes"/>
    <n v="1.756"/>
    <n v="91.311999999999998"/>
    <n v="26.782600000000002"/>
    <s v="Wired &gt; 500 MHz - 1 Gb/s Ethernet, Touch Panel Display - Color"/>
    <x v="46"/>
    <d v="2016-02-29T00:00:00"/>
    <s v="United States, Canada"/>
    <s v="ES_20367_MP 401SPF TE_02292016143602_3503050"/>
    <x v="0"/>
    <n v="3.77"/>
    <n v="65.346666666666664"/>
    <x v="363"/>
    <n v="29.500000000000004"/>
  </r>
  <r>
    <n v="2264016"/>
    <s v="Ricoh USA, Inc."/>
    <s v="Ricoh"/>
    <s v="MP 402SPF"/>
    <s v="MP 402SPF"/>
    <m/>
    <s v="Multifunction Devices (MFD)"/>
    <s v="Standard"/>
    <n v="216"/>
    <n v="600"/>
    <m/>
    <s v="Electro-photographic (EP)"/>
    <x v="0"/>
    <x v="3"/>
    <s v="Yes"/>
    <n v="1.8140000000000001"/>
    <n v="94.328000000000003"/>
    <n v="28.880800000000001"/>
    <s v="Wired &gt; 20 MHz and &lt; 500 MHz - 100/10 Mb/s Ethernet, None"/>
    <x v="93"/>
    <d v="2016-09-26T00:00:00"/>
    <s v="United States, Canada"/>
    <s v="ES_20367_MP 402SPF_04132016114417_7006426"/>
    <x v="0"/>
    <n v="3.47"/>
    <n v="60.146666666666668"/>
    <x v="364"/>
    <n v="29.500000000000004"/>
  </r>
  <r>
    <n v="2274667"/>
    <s v="Ricoh USA, Inc."/>
    <s v="Ricoh"/>
    <s v="MP 4055SP"/>
    <s v="MP 4055SP"/>
    <m/>
    <s v="Multifunction Devices (MFD)"/>
    <s v="Standard"/>
    <n v="297"/>
    <n v="432"/>
    <m/>
    <s v="Electro-photographic (EP)"/>
    <x v="0"/>
    <x v="10"/>
    <s v="Yes"/>
    <n v="1.581"/>
    <n v="82.212000000000003"/>
    <n v="25.799800000000005"/>
    <s v="Wired &gt; 20 MHz and &lt; 500 MHz - 100/10 Mb/s Ethernet, Internal Disk Drive - Hard-Disk,Touch Panel Display - Color"/>
    <x v="91"/>
    <d v="2016-08-10T00:00:00"/>
    <s v="United States, Canada"/>
    <s v="ES_20367_MP 4055SP_08112016125202_2588424"/>
    <x v="0"/>
    <n v="3.5500000000000003"/>
    <n v="61.533333333333339"/>
    <x v="365"/>
    <n v="28"/>
  </r>
  <r>
    <n v="2274670"/>
    <s v="Ricoh USA, Inc."/>
    <s v="Ricoh"/>
    <s v="MP 4055SPG"/>
    <s v="MP 4055SPG"/>
    <m/>
    <s v="Multifunction Devices (MFD)"/>
    <s v="Standard"/>
    <n v="297"/>
    <n v="432"/>
    <m/>
    <s v="Electro-photographic (EP)"/>
    <x v="0"/>
    <x v="10"/>
    <s v="Yes"/>
    <n v="1.581"/>
    <n v="82.212000000000003"/>
    <n v="25.799800000000005"/>
    <s v="Wired &gt; 20 MHz and &lt; 500 MHz - 100/10 Mb/s Ethernet, Internal Disk Drive - Hard-Disk,Touch Panel Display - Color"/>
    <x v="92"/>
    <d v="2016-08-10T00:00:00"/>
    <s v="United States, Canada"/>
    <s v="ES_20367_MP 4055SPG_08112016125258_1334491"/>
    <x v="0"/>
    <n v="3.5500000000000003"/>
    <n v="61.533333333333339"/>
    <x v="365"/>
    <n v="28"/>
  </r>
  <r>
    <n v="2274673"/>
    <s v="Ricoh USA, Inc."/>
    <s v="Ricoh"/>
    <s v="MP 4055SP TE"/>
    <s v="MP 4055SP TE"/>
    <m/>
    <s v="Multifunction Devices (MFD)"/>
    <s v="Standard"/>
    <n v="297"/>
    <n v="432"/>
    <m/>
    <s v="Electro-photographic (EP)"/>
    <x v="0"/>
    <x v="10"/>
    <s v="Yes"/>
    <n v="1.581"/>
    <n v="82.212000000000003"/>
    <n v="25.799800000000005"/>
    <s v="Wired &gt; 20 MHz and &lt; 500 MHz - 100/10 Mb/s Ethernet, Internal Disk Drive - Hard-Disk,Touch Panel Display - Color"/>
    <x v="91"/>
    <d v="2016-08-10T00:00:00"/>
    <s v="United States, Canada"/>
    <s v="ES_20367_MP 4055SP TE_08112016125333_4013214"/>
    <x v="0"/>
    <n v="3.5500000000000003"/>
    <n v="61.533333333333339"/>
    <x v="365"/>
    <n v="28"/>
  </r>
  <r>
    <n v="2261296"/>
    <s v="Ricoh USA, Inc."/>
    <s v="Ricoh"/>
    <s v="MP 501SPF"/>
    <s v="MP 501SPF"/>
    <m/>
    <s v="Multifunction Devices (MFD)"/>
    <s v="Standard"/>
    <n v="356"/>
    <n v="216"/>
    <m/>
    <s v="Electro-photographic (EP)"/>
    <x v="0"/>
    <x v="5"/>
    <s v="Yes"/>
    <n v="2.9820000000000002"/>
    <n v="155.06399999999999"/>
    <n v="46.009599999999992"/>
    <s v="Wired &gt; 20 MHz and &lt; 500 MHz - 100/10 Mb/s Ethernet, Touch Panel Display - Color"/>
    <x v="44"/>
    <d v="2016-03-02T00:00:00"/>
    <s v="United States, Canada"/>
    <s v="ES_20367_MP 501SPF_03032016103331_8749901"/>
    <x v="0"/>
    <n v="5.1499999999999995"/>
    <n v="89.266666666666652"/>
    <x v="366"/>
    <n v="38.5"/>
  </r>
  <r>
    <n v="2261299"/>
    <s v="Ricoh USA, Inc."/>
    <s v="Ricoh"/>
    <s v="MP 501SPFG"/>
    <s v="MP 501SPFG"/>
    <m/>
    <s v="Multifunction Devices (MFD)"/>
    <s v="Standard"/>
    <n v="356"/>
    <n v="216"/>
    <m/>
    <s v="Electro-photographic (EP)"/>
    <x v="0"/>
    <x v="5"/>
    <s v="Yes"/>
    <n v="2.9820000000000002"/>
    <n v="155.06399999999999"/>
    <n v="46.009599999999992"/>
    <s v="Wired &gt; 20 MHz and &lt; 500 MHz - 100/10 Mb/s Ethernet, Touch Panel Display - Color"/>
    <x v="42"/>
    <d v="2016-03-02T00:00:00"/>
    <s v="United States, Canada"/>
    <s v="ES_20367_MP 501SPFG_03032016103508_1792820"/>
    <x v="0"/>
    <n v="5.1499999999999995"/>
    <n v="89.266666666666652"/>
    <x v="366"/>
    <n v="38.5"/>
  </r>
  <r>
    <n v="2293519"/>
    <s v="Ricoh USA, Inc."/>
    <s v="Ricoh"/>
    <s v="MP 501SPFTL"/>
    <s v="MP 501SPFTL"/>
    <m/>
    <s v="Multifunction Devices (MFD)"/>
    <s v="Standard"/>
    <n v="356"/>
    <n v="216"/>
    <m/>
    <s v="Electro-photographic (EP)"/>
    <x v="0"/>
    <x v="5"/>
    <s v="Yes"/>
    <n v="2.9820000000000002"/>
    <n v="155.06399999999999"/>
    <n v="46.009599999999992"/>
    <s v="Wired &gt; 20 MHz and &lt; 500 MHz - 100/10 Mb/s Ethernet, Touch Panel Display - Color"/>
    <x v="44"/>
    <d v="2017-03-30T00:00:00"/>
    <s v="United States, Canada"/>
    <s v="ES_20367_MP 501SPFTL_04032017133604_3047681"/>
    <x v="0"/>
    <n v="5.1499999999999995"/>
    <n v="89.266666666666652"/>
    <x v="366"/>
    <n v="38.5"/>
  </r>
  <r>
    <n v="2274674"/>
    <s v="Ricoh USA, Inc."/>
    <s v="Ricoh"/>
    <s v="MP 5055SP"/>
    <s v="MP 5055SP"/>
    <m/>
    <s v="Multifunction Devices (MFD)"/>
    <s v="Standard"/>
    <n v="297"/>
    <n v="432"/>
    <m/>
    <s v="Electro-photographic (EP)"/>
    <x v="0"/>
    <x v="25"/>
    <s v="Yes"/>
    <n v="2.14"/>
    <n v="111.28"/>
    <n v="33.027799999999999"/>
    <s v="Wired &gt; 20 MHz and &lt; 500 MHz - 100/10 Mb/s Ethernet, Internal Disk Drive - Hard-Disk,Touch Panel Display - Color"/>
    <x v="91"/>
    <d v="2016-08-10T00:00:00"/>
    <s v="United States, Canada"/>
    <s v="ES_20367_MP 5055SP_08112016125736_2580257"/>
    <x v="0"/>
    <n v="4.6499999999999995"/>
    <n v="80.599999999999994"/>
    <x v="367"/>
    <n v="36.700000000000003"/>
  </r>
  <r>
    <n v="2274678"/>
    <s v="Ricoh USA, Inc."/>
    <s v="Ricoh"/>
    <s v="MP 5055SPG"/>
    <s v="MP 5055SPG"/>
    <m/>
    <s v="Multifunction Devices (MFD)"/>
    <s v="Standard"/>
    <n v="297"/>
    <n v="432"/>
    <m/>
    <s v="Electro-photographic (EP)"/>
    <x v="0"/>
    <x v="25"/>
    <s v="Yes"/>
    <n v="2.14"/>
    <n v="111.28"/>
    <n v="33.027799999999999"/>
    <s v="Wired &gt; 20 MHz and &lt; 500 MHz - 100/10 Mb/s Ethernet, Internal Disk Drive - Hard-Disk,Touch Panel Display - Color"/>
    <x v="92"/>
    <d v="2016-08-10T00:00:00"/>
    <s v="United States, Canada"/>
    <s v="ES_20367_MP 5055SPG_08112016125832_3869041"/>
    <x v="0"/>
    <n v="4.6499999999999995"/>
    <n v="80.599999999999994"/>
    <x v="367"/>
    <n v="36.700000000000003"/>
  </r>
  <r>
    <n v="2274681"/>
    <s v="Ricoh USA, Inc."/>
    <s v="Ricoh"/>
    <s v="MP 5055SP TE"/>
    <s v="MP 5055SP TE"/>
    <m/>
    <s v="Multifunction Devices (MFD)"/>
    <s v="Standard"/>
    <n v="297"/>
    <n v="432"/>
    <m/>
    <s v="Electro-photographic (EP)"/>
    <x v="0"/>
    <x v="25"/>
    <s v="Yes"/>
    <n v="2.14"/>
    <n v="111.28"/>
    <n v="33.027799999999999"/>
    <s v="Wired &gt; 20 MHz and &lt; 500 MHz - 100/10 Mb/s Ethernet, Internal Disk Drive - Hard-Disk,Touch Panel Display - Color"/>
    <x v="91"/>
    <d v="2016-08-10T00:00:00"/>
    <s v="United States, Canada"/>
    <s v="ES_20367_MP 5055SP TE_08112016125856_2884665"/>
    <x v="0"/>
    <n v="4.6499999999999995"/>
    <n v="80.599999999999994"/>
    <x v="367"/>
    <n v="36.700000000000003"/>
  </r>
  <r>
    <n v="2261302"/>
    <s v="Ricoh USA, Inc."/>
    <s v="Ricoh"/>
    <s v="MP 601SPF"/>
    <s v="MP 601SPF"/>
    <m/>
    <s v="Multifunction Devices (MFD)"/>
    <s v="Standard"/>
    <n v="356"/>
    <n v="216"/>
    <m/>
    <s v="Electro-photographic (EP)"/>
    <x v="0"/>
    <x v="48"/>
    <s v="Yes"/>
    <n v="3.8090000000000002"/>
    <n v="198.06800000000001"/>
    <n v="56.708599999999997"/>
    <s v="Wired &gt; 20 MHz and &lt; 500 MHz - 100/10 Mb/s Ethernet, Touch Panel Display - Color"/>
    <x v="44"/>
    <d v="2016-03-02T00:00:00"/>
    <s v="United States, Canada"/>
    <s v="ES_20367_MP 601SPF_03032016103911_1817304"/>
    <x v="0"/>
    <n v="7.6499999999999995"/>
    <n v="132.6"/>
    <x v="368"/>
    <n v="48.2"/>
  </r>
  <r>
    <n v="2261305"/>
    <s v="Ricoh USA, Inc."/>
    <s v="Ricoh"/>
    <s v="MP 601SPFG"/>
    <s v="MP 601SPFG"/>
    <m/>
    <s v="Multifunction Devices (MFD)"/>
    <s v="Standard"/>
    <n v="356"/>
    <n v="216"/>
    <m/>
    <s v="Electro-photographic (EP)"/>
    <x v="0"/>
    <x v="48"/>
    <s v="Yes"/>
    <n v="3.8090000000000002"/>
    <n v="198.06800000000001"/>
    <n v="56.708599999999997"/>
    <s v="Wired &gt; 20 MHz and &lt; 500 MHz - 100/10 Mb/s Ethernet, Touch Panel Display - Color"/>
    <x v="42"/>
    <d v="2016-03-02T00:00:00"/>
    <s v="United States, Canada"/>
    <s v="ES_20367_MP 601SPFG_03032016104020_8146683"/>
    <x v="0"/>
    <n v="7.6499999999999995"/>
    <n v="132.6"/>
    <x v="368"/>
    <n v="48.2"/>
  </r>
  <r>
    <n v="2274683"/>
    <s v="Ricoh USA, Inc."/>
    <s v="Ricoh"/>
    <s v="MP 6055SP"/>
    <s v="MP 6055SP"/>
    <m/>
    <s v="Multifunction Devices (MFD)"/>
    <s v="Standard"/>
    <n v="297"/>
    <n v="432"/>
    <m/>
    <s v="Electro-photographic (EP)"/>
    <x v="0"/>
    <x v="26"/>
    <s v="Yes"/>
    <n v="2.6139999999999999"/>
    <n v="135.928"/>
    <n v="39.293799999999997"/>
    <s v="Wired &gt; 20 MHz and &lt; 500 MHz - 100/10 Mb/s Ethernet, Internal Disk Drive - Hard-Disk,Touch Panel Display - Color"/>
    <x v="91"/>
    <d v="2016-08-10T00:00:00"/>
    <s v="United States, Canada"/>
    <s v="ES_20367_MP 6055SP_08112016130307_4329079"/>
    <x v="0"/>
    <n v="7.1499999999999995"/>
    <n v="123.93333333333332"/>
    <x v="369"/>
    <n v="45.7"/>
  </r>
  <r>
    <n v="2274687"/>
    <s v="Ricoh USA, Inc."/>
    <s v="Ricoh"/>
    <s v="MP 6055SPG"/>
    <s v="MP 6055SPG"/>
    <m/>
    <s v="Multifunction Devices (MFD)"/>
    <s v="Standard"/>
    <n v="297"/>
    <n v="432"/>
    <m/>
    <s v="Electro-photographic (EP)"/>
    <x v="0"/>
    <x v="26"/>
    <s v="Yes"/>
    <n v="2.6139999999999999"/>
    <n v="135.928"/>
    <n v="39.293799999999997"/>
    <s v="Wired &gt; 20 MHz and &lt; 500 MHz - 100/10 Mb/s Ethernet, Internal Disk Drive - Hard-Disk,Touch Panel Display - Color"/>
    <x v="92"/>
    <d v="2016-08-10T00:00:00"/>
    <s v="United States, Canada"/>
    <s v="ES_20367_MP 6055SPG_08112016130424_2083218"/>
    <x v="0"/>
    <n v="7.1499999999999995"/>
    <n v="123.93333333333332"/>
    <x v="369"/>
    <n v="45.7"/>
  </r>
  <r>
    <n v="2274690"/>
    <s v="Ricoh USA, Inc."/>
    <s v="Ricoh"/>
    <s v="MP 6055SP TE"/>
    <s v="MP 6055SP TE"/>
    <m/>
    <s v="Multifunction Devices (MFD)"/>
    <s v="Standard"/>
    <n v="297"/>
    <n v="432"/>
    <m/>
    <s v="Electro-photographic (EP)"/>
    <x v="0"/>
    <x v="26"/>
    <s v="Yes"/>
    <n v="2.6139999999999999"/>
    <n v="135.928"/>
    <n v="39.293799999999997"/>
    <s v="Wired &gt; 20 MHz and &lt; 500 MHz - 100/10 Mb/s Ethernet, Internal Disk Drive - Hard-Disk,Touch Panel Display - Color"/>
    <x v="91"/>
    <d v="2016-08-10T00:00:00"/>
    <s v="United States, Canada"/>
    <s v="ES_20367_MP 6055SP TE_08112016130448_1927914"/>
    <x v="0"/>
    <n v="7.1499999999999995"/>
    <n v="123.93333333333332"/>
    <x v="369"/>
    <n v="45.7"/>
  </r>
  <r>
    <n v="2261287"/>
    <s v="Ricoh USA, Inc."/>
    <s v="Ricoh"/>
    <s v="MP 6503SP"/>
    <s v="MP 6503SP"/>
    <m/>
    <s v="Multifunction Devices (MFD)"/>
    <s v="Standard"/>
    <n v="297"/>
    <n v="432"/>
    <m/>
    <s v="Electro-photographic (EP)"/>
    <x v="0"/>
    <x v="15"/>
    <s v="Yes"/>
    <n v="4.8710000000000004"/>
    <n v="253.292"/>
    <n v="68.569799999999987"/>
    <s v="Wired &gt; 20 MHz and &lt; 500 MHz - 100/10 Mb/s Ethernet, None"/>
    <x v="44"/>
    <d v="2016-03-02T00:00:00"/>
    <s v="United States, Canada"/>
    <s v="ES_20367_MP 6503SP_03032016094340_3899670"/>
    <x v="0"/>
    <n v="8.4"/>
    <n v="145.6"/>
    <x v="370"/>
    <n v="53"/>
  </r>
  <r>
    <n v="2261290"/>
    <s v="Ricoh USA, Inc."/>
    <s v="Ricoh"/>
    <s v="MP 7503SP"/>
    <s v="MP 7503SP"/>
    <m/>
    <s v="Multifunction Devices (MFD)"/>
    <s v="Standard"/>
    <n v="297"/>
    <n v="432"/>
    <m/>
    <s v="Electro-photographic (EP)"/>
    <x v="0"/>
    <x v="16"/>
    <s v="Yes"/>
    <n v="5.3760000000000003"/>
    <n v="279.55200000000002"/>
    <n v="75.1738"/>
    <s v="Wired &gt; 20 MHz and &lt; 500 MHz - 100/10 Mb/s Ethernet, None"/>
    <x v="44"/>
    <d v="2016-03-02T00:00:00"/>
    <s v="United States, Canada"/>
    <s v="ES_20367_MP 7503SP_03032016101345_5465345"/>
    <x v="0"/>
    <n v="10.9"/>
    <n v="188.93333333333337"/>
    <x v="371"/>
    <n v="69"/>
  </r>
  <r>
    <n v="2285509"/>
    <s v="Ricoh USA, Inc."/>
    <s v="Ricoh"/>
    <s v="MP C2004exSP"/>
    <s v="MP C2004exSP"/>
    <m/>
    <s v="Multifunction Devices (MFD)"/>
    <s v="Standard"/>
    <n v="297"/>
    <n v="432"/>
    <m/>
    <s v="Electro-photographic (EP)"/>
    <x v="1"/>
    <x v="38"/>
    <s v="Yes"/>
    <n v="0.72599999999999998"/>
    <n v="37.752000000000002"/>
    <n v="14.6328"/>
    <s v="Wired &gt; 20 MHz and &lt; 500 MHz - 100/10 Mb/s Ethernet, Touch Panel Display - Color"/>
    <x v="36"/>
    <d v="2016-12-05T00:00:00"/>
    <s v="United States, Canada"/>
    <s v="ES_20367_MP C2004exSP_12052016201301_2510079"/>
    <x v="0"/>
    <n v="2.9499999999999997"/>
    <n v="51.133333333333326"/>
    <x v="372"/>
    <n v="14.8"/>
  </r>
  <r>
    <n v="2285512"/>
    <s v="Ricoh USA, Inc."/>
    <s v="Ricoh"/>
    <s v="MP C2004exSPG"/>
    <s v="MP C2004exSPG"/>
    <m/>
    <s v="Multifunction Devices (MFD)"/>
    <s v="Standard"/>
    <n v="297"/>
    <n v="432"/>
    <m/>
    <s v="Electro-photographic (EP)"/>
    <x v="1"/>
    <x v="38"/>
    <s v="Yes"/>
    <n v="0.72599999999999998"/>
    <n v="37.752000000000002"/>
    <n v="14.6328"/>
    <s v="Wired &gt; 20 MHz and &lt; 500 MHz - 100/10 Mb/s Ethernet, Touch Panel Display - Color"/>
    <x v="47"/>
    <d v="2016-12-05T00:00:00"/>
    <s v="United States, Canada"/>
    <s v="ES_20367_MP C2004exSPG_12052016201655_7017010"/>
    <x v="0"/>
    <n v="2.9499999999999997"/>
    <n v="51.133333333333326"/>
    <x v="372"/>
    <n v="14.8"/>
  </r>
  <r>
    <n v="2262448"/>
    <s v="Ricoh USA, Inc."/>
    <s v="Ricoh"/>
    <s v="MP C2004SP"/>
    <s v="MP C2004SP"/>
    <m/>
    <s v="Multifunction Devices (MFD)"/>
    <s v="Standard"/>
    <n v="297"/>
    <n v="432"/>
    <m/>
    <s v="Electro-photographic (EP)"/>
    <x v="1"/>
    <x v="38"/>
    <s v="Yes"/>
    <n v="0.72599999999999998"/>
    <n v="37.752000000000002"/>
    <n v="14.6328"/>
    <s v="Wired &gt; 20 MHz and &lt; 500 MHz - 100/10 Mb/s Ethernet, Touch Panel Display - Color"/>
    <x v="72"/>
    <d v="2016-03-16T00:00:00"/>
    <s v="United States, Canada"/>
    <s v="ES_20367_MP C2004SP_03162016142021_8357510"/>
    <x v="0"/>
    <n v="2.9499999999999997"/>
    <n v="51.133333333333326"/>
    <x v="372"/>
    <n v="14.8"/>
  </r>
  <r>
    <n v="2262451"/>
    <s v="Ricoh USA, Inc."/>
    <s v="Ricoh"/>
    <s v="MP C2004SPG"/>
    <s v="MP C2004SPG"/>
    <m/>
    <s v="Multifunction Devices (MFD)"/>
    <s v="Standard"/>
    <n v="297"/>
    <n v="432"/>
    <m/>
    <s v="Electro-photographic (EP)"/>
    <x v="1"/>
    <x v="38"/>
    <s v="Yes"/>
    <n v="0.72599999999999998"/>
    <n v="37.752000000000002"/>
    <n v="14.6328"/>
    <s v="Wired &gt; 20 MHz and &lt; 500 MHz - 100/10 Mb/s Ethernet, Touch Panel Display - Color"/>
    <x v="72"/>
    <d v="2016-03-16T00:00:00"/>
    <s v="United States, Canada"/>
    <s v="ES_20367_MP C2004SPG_03162016142125_9966966"/>
    <x v="0"/>
    <n v="2.9499999999999997"/>
    <n v="51.133333333333326"/>
    <x v="372"/>
    <n v="14.8"/>
  </r>
  <r>
    <n v="2285575"/>
    <s v="Ricoh USA, Inc."/>
    <s v="Ricoh"/>
    <s v="MP C2504exSP"/>
    <s v="MP C2504exSP"/>
    <m/>
    <s v="Multifunction Devices (MFD)"/>
    <s v="Standard"/>
    <n v="297"/>
    <n v="432"/>
    <m/>
    <s v="Electro-photographic (EP)"/>
    <x v="1"/>
    <x v="19"/>
    <s v="Yes"/>
    <n v="0.89900000000000002"/>
    <n v="46.747999999999998"/>
    <n v="16.916466666666668"/>
    <s v="Wired &gt; 20 MHz and &lt; 500 MHz - 100/10 Mb/s Ethernet, Touch Panel Display - Color"/>
    <x v="36"/>
    <d v="2016-12-05T00:00:00"/>
    <s v="United States, Canada"/>
    <s v="ES_20367_MP C2504exSP_12072016081942_5105420"/>
    <x v="0"/>
    <n v="3.5999999999999996"/>
    <n v="62.4"/>
    <x v="373"/>
    <n v="18.399999999999999"/>
  </r>
  <r>
    <n v="2285587"/>
    <s v="Ricoh USA, Inc."/>
    <s v="Ricoh"/>
    <s v="MP C2504exSPG"/>
    <s v="MP C2504exSPG"/>
    <m/>
    <s v="Multifunction Devices (MFD)"/>
    <s v="Standard"/>
    <n v="297"/>
    <n v="432"/>
    <m/>
    <s v="Electro-photographic (EP)"/>
    <x v="1"/>
    <x v="19"/>
    <s v="Yes"/>
    <n v="0.89900000000000002"/>
    <n v="46.747999999999998"/>
    <n v="16.916466666666668"/>
    <s v="Wired &gt; 20 MHz and &lt; 500 MHz - 100/10 Mb/s Ethernet, Touch Panel Display - Color"/>
    <x v="47"/>
    <d v="2016-12-05T00:00:00"/>
    <s v="United States, Canada"/>
    <s v="ES_20367_MP C2504exSPG_12072016082031_9548291"/>
    <x v="0"/>
    <n v="3.5999999999999996"/>
    <n v="62.4"/>
    <x v="373"/>
    <n v="18.399999999999999"/>
  </r>
  <r>
    <n v="2262454"/>
    <s v="Ricoh USA, Inc."/>
    <s v="Ricoh"/>
    <s v="MP C2504SP"/>
    <s v="MP C2504SP"/>
    <m/>
    <s v="Multifunction Devices (MFD)"/>
    <s v="Standard"/>
    <n v="297"/>
    <n v="432"/>
    <m/>
    <s v="Electro-photographic (EP)"/>
    <x v="1"/>
    <x v="19"/>
    <s v="Yes"/>
    <n v="0.89900000000000002"/>
    <n v="46.747999999999998"/>
    <n v="16.916466666666668"/>
    <s v="Wired &gt; 20 MHz and &lt; 500 MHz - 100/10 Mb/s Ethernet, Touch Panel Display - Color"/>
    <x v="72"/>
    <d v="2016-03-16T00:00:00"/>
    <s v="United States, Canada"/>
    <s v="ES_20367_MP C2504SP_03162016142645_8001418"/>
    <x v="0"/>
    <n v="3.5999999999999996"/>
    <n v="62.4"/>
    <x v="373"/>
    <n v="18.399999999999999"/>
  </r>
  <r>
    <n v="2262457"/>
    <s v="Ricoh USA, Inc."/>
    <s v="Ricoh"/>
    <s v="MP C2504SPG"/>
    <s v="MP C2504SPG"/>
    <m/>
    <s v="Multifunction Devices (MFD)"/>
    <s v="Standard"/>
    <n v="297"/>
    <n v="432"/>
    <m/>
    <s v="Electro-photographic (EP)"/>
    <x v="1"/>
    <x v="19"/>
    <s v="Yes"/>
    <n v="0.89900000000000002"/>
    <n v="46.747999999999998"/>
    <n v="16.916466666666668"/>
    <s v="Wired &gt; 20 MHz and &lt; 500 MHz - 100/10 Mb/s Ethernet, Touch Panel Display - Color"/>
    <x v="72"/>
    <d v="2016-03-16T00:00:00"/>
    <s v="United States, Canada"/>
    <s v="ES_20367_MP C2504SPG_03162016142748_2609091"/>
    <x v="0"/>
    <n v="3.5999999999999996"/>
    <n v="62.4"/>
    <x v="373"/>
    <n v="18.399999999999999"/>
  </r>
  <r>
    <n v="2285380"/>
    <s v="Ricoh USA, Inc."/>
    <s v="Ricoh"/>
    <s v="MP C3004exSP"/>
    <s v="MP C3004exSP"/>
    <m/>
    <s v="Multifunction Devices (MFD)"/>
    <s v="Standard"/>
    <n v="297"/>
    <n v="432"/>
    <m/>
    <s v="Electro-photographic (EP)"/>
    <x v="1"/>
    <x v="7"/>
    <s v="Yes"/>
    <n v="1.1719999999999999"/>
    <n v="60.944000000000003"/>
    <n v="20.435133333333333"/>
    <s v="Wired &gt; 20 MHz and &lt; 500 MHz - 100/10 Mb/s Ethernet, Touch Panel Display - Color"/>
    <x v="36"/>
    <d v="2016-12-01T00:00:00"/>
    <s v="United States, Canada"/>
    <s v="ES_20367_MP C3004exSP_12052016115649_6535236"/>
    <x v="0"/>
    <n v="4.25"/>
    <n v="73.666666666666671"/>
    <x v="374"/>
    <n v="22.9"/>
  </r>
  <r>
    <n v="2285383"/>
    <s v="Ricoh USA, Inc."/>
    <s v="Ricoh"/>
    <s v="MP C3004exSPG"/>
    <s v="MP C3004exSPG"/>
    <m/>
    <s v="Multifunction Devices (MFD)"/>
    <s v="Standard"/>
    <n v="297"/>
    <n v="432"/>
    <m/>
    <s v="Electro-photographic (EP)"/>
    <x v="1"/>
    <x v="7"/>
    <s v="Yes"/>
    <n v="1.1719999999999999"/>
    <n v="60.944000000000003"/>
    <n v="20.435133333333333"/>
    <s v="Wired &gt; 20 MHz and &lt; 500 MHz - 100/10 Mb/s Ethernet, Touch Panel Display - Color"/>
    <x v="47"/>
    <d v="2016-12-01T00:00:00"/>
    <s v="United States, Canada"/>
    <s v="ES_20367_MP C3004exSPG_12052016115728_4331523"/>
    <x v="0"/>
    <n v="4.25"/>
    <n v="73.666666666666671"/>
    <x v="374"/>
    <n v="22.9"/>
  </r>
  <r>
    <n v="2285386"/>
    <s v="Ricoh USA, Inc."/>
    <s v="Ricoh"/>
    <s v="MP C3004exSP TE"/>
    <s v="MP C3004exSP TE"/>
    <m/>
    <s v="Multifunction Devices (MFD)"/>
    <s v="Standard"/>
    <n v="297"/>
    <n v="432"/>
    <m/>
    <s v="Electro-photographic (EP)"/>
    <x v="1"/>
    <x v="7"/>
    <s v="Yes"/>
    <n v="1.1719999999999999"/>
    <n v="60.944000000000003"/>
    <n v="20.435133333333333"/>
    <s v="Wired &gt; 20 MHz and &lt; 500 MHz - 100/10 Mb/s Ethernet, Touch Panel Display - Color"/>
    <x v="36"/>
    <d v="2016-12-01T00:00:00"/>
    <s v="United States, Canada"/>
    <s v="ES_20367_MP C3004exSP TE_12052016115800_4692098"/>
    <x v="0"/>
    <n v="4.25"/>
    <n v="73.666666666666671"/>
    <x v="374"/>
    <n v="22.9"/>
  </r>
  <r>
    <n v="2256027"/>
    <s v="Ricoh USA, Inc."/>
    <s v="Ricoh"/>
    <s v="MP C3004SP"/>
    <s v="MP C3004SP"/>
    <m/>
    <s v="Multifunction Devices (MFD)"/>
    <s v="Standard"/>
    <n v="297"/>
    <n v="432"/>
    <m/>
    <s v="Electro-photographic (EP)"/>
    <x v="1"/>
    <x v="7"/>
    <s v="Yes"/>
    <n v="1.1719999999999999"/>
    <n v="60.944000000000003"/>
    <n v="20.435133333333333"/>
    <s v="Wired &gt; 20 MHz and &lt; 500 MHz - 100/10 Mb/s Ethernet, Touch Panel Display - Color"/>
    <x v="94"/>
    <d v="2015-12-30T00:00:00"/>
    <s v="United States, Canada"/>
    <s v="ES_20367_MP C3004SP_01052016150848_7333722"/>
    <x v="0"/>
    <n v="4.25"/>
    <n v="73.666666666666671"/>
    <x v="374"/>
    <n v="22.9"/>
  </r>
  <r>
    <n v="2256030"/>
    <s v="Ricoh USA, Inc."/>
    <s v="Ricoh"/>
    <s v="MP C3004SPG"/>
    <s v="MP C3004SPG"/>
    <m/>
    <s v="Multifunction Devices (MFD)"/>
    <s v="Standard"/>
    <n v="297"/>
    <n v="432"/>
    <m/>
    <s v="Electro-photographic (EP)"/>
    <x v="1"/>
    <x v="7"/>
    <s v="Yes"/>
    <n v="1.1719999999999999"/>
    <n v="60.944000000000003"/>
    <n v="20.435133333333333"/>
    <s v="Wired &gt; 20 MHz and &lt; 500 MHz - 100/10 Mb/s Ethernet, Touch Panel Display - Color"/>
    <x v="94"/>
    <d v="2015-12-30T00:00:00"/>
    <s v="United States, Canada"/>
    <s v="ES_20367_MP C3004SPG_01052016150947_9420259"/>
    <x v="0"/>
    <n v="4.25"/>
    <n v="73.666666666666671"/>
    <x v="374"/>
    <n v="22.9"/>
  </r>
  <r>
    <n v="2264224"/>
    <s v="Ricoh USA, Inc."/>
    <s v="Ricoh"/>
    <s v="MP C3004SP TE"/>
    <s v="MP C3004SP TE"/>
    <m/>
    <s v="Multifunction Devices (MFD)"/>
    <s v="Standard"/>
    <n v="297"/>
    <n v="432"/>
    <m/>
    <s v="Electro-photographic (EP)"/>
    <x v="1"/>
    <x v="7"/>
    <s v="Yes"/>
    <n v="1.1719999999999999"/>
    <n v="60.944000000000003"/>
    <n v="20.435133333333333"/>
    <s v="Wired &gt; 20 MHz and &lt; 500 MHz - 100/10 Mb/s Ethernet, Touch Panel Display - Color"/>
    <x v="72"/>
    <d v="2016-04-13T00:00:00"/>
    <s v="United States, Canada"/>
    <s v="ES_20367_MP C3004SP TE_04142016152509_4350796"/>
    <x v="0"/>
    <n v="4.25"/>
    <n v="73.666666666666671"/>
    <x v="374"/>
    <n v="22.9"/>
  </r>
  <r>
    <n v="2278541"/>
    <s v="Ricoh USA, Inc."/>
    <s v="Ricoh"/>
    <s v="MP C307SPF"/>
    <s v="MP C307SPF"/>
    <m/>
    <s v="Multifunction Devices (MFD)"/>
    <s v="Standard"/>
    <n v="216"/>
    <n v="356"/>
    <m/>
    <s v="Electro-photographic (EP)"/>
    <x v="1"/>
    <x v="40"/>
    <s v="Yes"/>
    <n v="1.208"/>
    <n v="62.816000000000003"/>
    <n v="20.931299999999997"/>
    <s v="Wired &gt; 20 MHz and &lt; 500 MHz - 100/10 Mb/s Ethernet, Internal Disk Drive - Hard-Disk,Touch Panel Display - Color"/>
    <x v="16"/>
    <d v="2016-09-06T00:00:00"/>
    <s v="United States, Canada"/>
    <s v="ES_20367_MP C307SPF_09082016134407_5551465"/>
    <x v="0"/>
    <n v="4.1500000000000004"/>
    <n v="71.933333333333337"/>
    <x v="375"/>
    <n v="23.800000000000004"/>
  </r>
  <r>
    <n v="2278544"/>
    <s v="Ricoh USA, Inc."/>
    <s v="Ricoh"/>
    <s v="MP C307SPFG"/>
    <s v="MP C307SPFG"/>
    <m/>
    <s v="Multifunction Devices (MFD)"/>
    <s v="Standard"/>
    <n v="216"/>
    <n v="356"/>
    <m/>
    <s v="Electro-photographic (EP)"/>
    <x v="1"/>
    <x v="40"/>
    <s v="Yes"/>
    <n v="1.208"/>
    <n v="62.816000000000003"/>
    <n v="20.931299999999997"/>
    <s v="Wired &gt; 20 MHz and &lt; 500 MHz - 100/10 Mb/s Ethernet, Internal Disk Drive - Hard-Disk,Touch Panel Display - Color"/>
    <x v="95"/>
    <d v="2016-09-06T00:00:00"/>
    <s v="United States, Canada"/>
    <s v="ES_20367_MP C307SPFG_09082016134552_2280520"/>
    <x v="0"/>
    <n v="4.1500000000000004"/>
    <n v="71.933333333333337"/>
    <x v="375"/>
    <n v="23.800000000000004"/>
  </r>
  <r>
    <n v="2285387"/>
    <s v="Ricoh USA, Inc."/>
    <s v="Ricoh"/>
    <s v="MP C3504exSP"/>
    <s v="MP C3504exSP"/>
    <m/>
    <s v="Multifunction Devices (MFD)"/>
    <s v="Standard"/>
    <n v="297"/>
    <n v="432"/>
    <m/>
    <s v="Electro-photographic (EP)"/>
    <x v="1"/>
    <x v="12"/>
    <s v="Yes"/>
    <n v="1.347"/>
    <n v="70.043999999999997"/>
    <n v="22.6538"/>
    <s v="Wired &gt; 20 MHz and &lt; 500 MHz - 100/10 Mb/s Ethernet, Touch Panel Display - Color"/>
    <x v="36"/>
    <d v="2016-12-01T00:00:00"/>
    <s v="United States, Canada"/>
    <s v="ES_20367_MP C3504exSP_12052016120331_3753258"/>
    <x v="0"/>
    <n v="5.25"/>
    <n v="91"/>
    <x v="376"/>
    <n v="27.4"/>
  </r>
  <r>
    <n v="2285390"/>
    <s v="Ricoh USA, Inc."/>
    <s v="Ricoh"/>
    <s v="MP C3504exSPG"/>
    <s v="MP C3504exSPG"/>
    <m/>
    <s v="Multifunction Devices (MFD)"/>
    <s v="Standard"/>
    <n v="297"/>
    <n v="432"/>
    <m/>
    <s v="Electro-photographic (EP)"/>
    <x v="1"/>
    <x v="12"/>
    <s v="Yes"/>
    <n v="1.347"/>
    <n v="70.043999999999997"/>
    <n v="22.6538"/>
    <s v="Wired &gt; 20 MHz and &lt; 500 MHz - 100/10 Mb/s Ethernet, Touch Panel Display - Color"/>
    <x v="47"/>
    <d v="2016-12-01T00:00:00"/>
    <s v="United States, Canada"/>
    <s v="ES_20367_MP C3504exSPG_12052016120416_6733703"/>
    <x v="0"/>
    <n v="5.25"/>
    <n v="91"/>
    <x v="376"/>
    <n v="27.4"/>
  </r>
  <r>
    <n v="2285393"/>
    <s v="Ricoh USA, Inc."/>
    <s v="Ricoh"/>
    <s v="MP C3504exSP TE"/>
    <s v="MP C3504exSP TE"/>
    <m/>
    <s v="Multifunction Devices (MFD)"/>
    <s v="Standard"/>
    <n v="297"/>
    <n v="432"/>
    <m/>
    <s v="Electro-photographic (EP)"/>
    <x v="1"/>
    <x v="12"/>
    <s v="Yes"/>
    <n v="1.347"/>
    <n v="70.043999999999997"/>
    <n v="22.6538"/>
    <s v="Wired &gt; 20 MHz and &lt; 500 MHz - 100/10 Mb/s Ethernet, Touch Panel Display - Color"/>
    <x v="36"/>
    <d v="2016-12-01T00:00:00"/>
    <s v="United States, Canada"/>
    <s v="ES_20367_MP C3504exSP TE_12052016120447_2135594"/>
    <x v="0"/>
    <n v="5.25"/>
    <n v="91"/>
    <x v="376"/>
    <n v="27.4"/>
  </r>
  <r>
    <n v="2256063"/>
    <s v="Ricoh USA, Inc."/>
    <s v="Ricoh"/>
    <s v="MP C3504SP"/>
    <s v="MP C3504SP"/>
    <m/>
    <s v="Multifunction Devices (MFD)"/>
    <s v="Standard"/>
    <n v="297"/>
    <n v="432"/>
    <m/>
    <s v="Electro-photographic (EP)"/>
    <x v="1"/>
    <x v="12"/>
    <s v="Yes"/>
    <n v="1.347"/>
    <n v="70.043999999999997"/>
    <n v="22.6538"/>
    <s v="Wired &gt; 20 MHz and &lt; 500 MHz - 100/10 Mb/s Ethernet, Touch Panel Display - Color"/>
    <x v="94"/>
    <d v="2015-12-30T00:00:00"/>
    <s v="United States, Canada"/>
    <s v="ES_20367_MP C3504SP_01052016151205_9820891"/>
    <x v="0"/>
    <n v="5.25"/>
    <n v="91"/>
    <x v="376"/>
    <n v="27.4"/>
  </r>
  <r>
    <n v="2256066"/>
    <s v="Ricoh USA, Inc."/>
    <s v="Ricoh"/>
    <s v="MP C3504SPG"/>
    <s v="MP C3504SPG"/>
    <m/>
    <s v="Multifunction Devices (MFD)"/>
    <s v="Standard"/>
    <n v="297"/>
    <n v="432"/>
    <m/>
    <s v="Electro-photographic (EP)"/>
    <x v="1"/>
    <x v="12"/>
    <s v="Yes"/>
    <n v="1.347"/>
    <n v="70.043999999999997"/>
    <n v="22.6538"/>
    <s v="Wired &gt; 20 MHz and &lt; 500 MHz - 100/10 Mb/s Ethernet, Touch Panel Display - Color"/>
    <x v="94"/>
    <d v="2015-12-30T00:00:00"/>
    <s v="United States, Canada"/>
    <s v="ES_20367_MP C3504SPG_01052016151307_4737142"/>
    <x v="0"/>
    <n v="5.25"/>
    <n v="91"/>
    <x v="376"/>
    <n v="27.4"/>
  </r>
  <r>
    <n v="2264247"/>
    <s v="Ricoh USA, Inc."/>
    <s v="Ricoh"/>
    <s v="MP C3504SP TE"/>
    <s v="MP C3504SP TE"/>
    <m/>
    <s v="Multifunction Devices (MFD)"/>
    <s v="Standard"/>
    <n v="297"/>
    <n v="432"/>
    <m/>
    <s v="Electro-photographic (EP)"/>
    <x v="1"/>
    <x v="12"/>
    <s v="Yes"/>
    <n v="1.347"/>
    <n v="70.043999999999997"/>
    <n v="22.6538"/>
    <s v="Wired &gt; 20 MHz and &lt; 500 MHz - 100/10 Mb/s Ethernet, Touch Panel Display - Color"/>
    <x v="72"/>
    <d v="2016-04-14T00:00:00"/>
    <s v="United States, Canada"/>
    <s v="ES_20367_MP C3504SP TE_04142016203552_9466168"/>
    <x v="0"/>
    <n v="5.25"/>
    <n v="91"/>
    <x v="376"/>
    <n v="27.4"/>
  </r>
  <r>
    <n v="2278547"/>
    <s v="Ricoh USA, Inc."/>
    <s v="Ricoh"/>
    <s v="MP C407SPF"/>
    <s v="MP C407SPF"/>
    <m/>
    <s v="Multifunction Devices (MFD)"/>
    <s v="Standard"/>
    <n v="216"/>
    <n v="356"/>
    <m/>
    <s v="Electro-photographic (EP)"/>
    <x v="1"/>
    <x v="3"/>
    <s v="Yes"/>
    <n v="1.7829999999999999"/>
    <n v="92.715999999999994"/>
    <n v="28.451800000000002"/>
    <s v="Wired &gt; 20 MHz and &lt; 500 MHz - 100/10 Mb/s Ethernet, Internal Disk Drive - Hard-Disk,Touch Panel Display - Color"/>
    <x v="16"/>
    <d v="2016-09-06T00:00:00"/>
    <s v="United States, Canada"/>
    <s v="ES_20367_MP C407SPF_09082016135650_8659911"/>
    <x v="0"/>
    <n v="6.3500000000000005"/>
    <n v="110.06666666666668"/>
    <x v="377"/>
    <n v="33.4"/>
  </r>
  <r>
    <n v="2286169"/>
    <s v="Ricoh USA, Inc."/>
    <s v="Ricoh"/>
    <s v="MP C407SPFG"/>
    <s v="MP C407SPFG"/>
    <m/>
    <s v="Multifunction Devices (MFD)"/>
    <s v="Standard"/>
    <n v="216"/>
    <n v="356"/>
    <m/>
    <s v="Electro-photographic (EP)"/>
    <x v="1"/>
    <x v="3"/>
    <s v="Yes"/>
    <n v="1.7829999999999999"/>
    <n v="92.715999999999994"/>
    <n v="28.451800000000002"/>
    <s v="Wired &gt; 20 MHz and &lt; 500 MHz - 100/10 Mb/s Ethernet, Internal Disk Drive - Hard-Disk,Touch Panel Display - Color"/>
    <x v="95"/>
    <d v="2016-12-14T00:00:00"/>
    <s v="United States, Canada"/>
    <s v="ES_20367_MP C407SPFG_12142016151734_1860608"/>
    <x v="0"/>
    <n v="6.3500000000000005"/>
    <n v="110.06666666666668"/>
    <x v="377"/>
    <n v="33.4"/>
  </r>
  <r>
    <n v="2285495"/>
    <s v="Ricoh USA, Inc."/>
    <s v="Ricoh"/>
    <s v="MP C4504exSP"/>
    <s v="MP C4504exSP"/>
    <m/>
    <s v="Multifunction Devices (MFD)"/>
    <s v="Standard"/>
    <n v="297"/>
    <n v="432"/>
    <m/>
    <s v="Electro-photographic (EP)"/>
    <x v="1"/>
    <x v="13"/>
    <s v="Yes"/>
    <n v="1.79"/>
    <n v="93.08"/>
    <n v="28.5688"/>
    <s v="Wired &gt; 20 MHz and &lt; 500 MHz - 100/10 Mb/s Ethernet, Touch Panel Display - Color"/>
    <x v="36"/>
    <d v="2016-12-05T00:00:00"/>
    <s v="United States, Canada"/>
    <s v="ES_20367_MP C4504exSP_12052016195131_2567990"/>
    <x v="0"/>
    <n v="7.25"/>
    <n v="125.66666666666667"/>
    <x v="378"/>
    <n v="35.200000000000003"/>
  </r>
  <r>
    <n v="2285500"/>
    <s v="Ricoh USA, Inc."/>
    <s v="Ricoh"/>
    <s v="MP C4504exSPG"/>
    <s v="MP C4504exSPG"/>
    <m/>
    <s v="Multifunction Devices (MFD)"/>
    <s v="Standard"/>
    <n v="297"/>
    <n v="432"/>
    <m/>
    <s v="Electro-photographic (EP)"/>
    <x v="1"/>
    <x v="13"/>
    <s v="Yes"/>
    <n v="1.79"/>
    <n v="93.08"/>
    <n v="28.5688"/>
    <s v="Wired &gt; 20 MHz and &lt; 500 MHz - 100/10 Mb/s Ethernet, Touch Panel Display - Color"/>
    <x v="47"/>
    <d v="2016-12-05T00:00:00"/>
    <s v="United States, Canada"/>
    <s v="ES_20367_MP C4504exSPG_12052016195232_1852918"/>
    <x v="0"/>
    <n v="7.25"/>
    <n v="125.66666666666667"/>
    <x v="378"/>
    <n v="35.200000000000003"/>
  </r>
  <r>
    <n v="2285498"/>
    <s v="Ricoh USA, Inc."/>
    <s v="Ricoh"/>
    <s v="MP C4504exSP TE"/>
    <s v="MP C4504exSP TE"/>
    <m/>
    <s v="Multifunction Devices (MFD)"/>
    <s v="Standard"/>
    <n v="297"/>
    <n v="432"/>
    <m/>
    <s v="Electro-photographic (EP)"/>
    <x v="1"/>
    <x v="13"/>
    <s v="Yes"/>
    <n v="1.79"/>
    <n v="93.08"/>
    <n v="28.5688"/>
    <s v="Wired &gt; 20 MHz and &lt; 500 MHz - 100/10 Mb/s Ethernet, Touch Panel Display - Color"/>
    <x v="36"/>
    <d v="2016-12-05T00:00:00"/>
    <s v="United States, Canada"/>
    <s v="ES_20367_MP C4504exSP TE_12052016195300_4021467"/>
    <x v="0"/>
    <n v="7.25"/>
    <n v="125.66666666666667"/>
    <x v="378"/>
    <n v="35.200000000000003"/>
  </r>
  <r>
    <n v="2256087"/>
    <s v="Ricoh USA, Inc."/>
    <s v="Ricoh"/>
    <s v="MP C4504SP"/>
    <s v="MP C4504SP"/>
    <m/>
    <s v="Multifunction Devices (MFD)"/>
    <s v="Standard"/>
    <n v="297"/>
    <n v="432"/>
    <m/>
    <s v="Electro-photographic (EP)"/>
    <x v="1"/>
    <x v="13"/>
    <s v="Yes"/>
    <n v="1.79"/>
    <n v="93.08"/>
    <n v="28.5688"/>
    <s v="Wired &gt; 20 MHz and &lt; 500 MHz - 100/10 Mb/s Ethernet, Touch Panel Display - Color"/>
    <x v="94"/>
    <d v="2015-12-30T00:00:00"/>
    <s v="United States, Canada"/>
    <s v="ES_20367_MP C4504SP_01052016191118_6829449"/>
    <x v="0"/>
    <n v="7.25"/>
    <n v="125.66666666666667"/>
    <x v="378"/>
    <n v="35.200000000000003"/>
  </r>
  <r>
    <n v="2256090"/>
    <s v="Ricoh USA, Inc."/>
    <s v="Ricoh"/>
    <s v="MP C4504SPG"/>
    <s v="MP C4504SPG"/>
    <m/>
    <s v="Multifunction Devices (MFD)"/>
    <s v="Standard"/>
    <n v="297"/>
    <n v="432"/>
    <m/>
    <s v="Electro-photographic (EP)"/>
    <x v="1"/>
    <x v="13"/>
    <s v="Yes"/>
    <n v="1.79"/>
    <n v="93.08"/>
    <n v="28.5688"/>
    <s v="Wired &gt; 20 MHz and &lt; 500 MHz - 100/10 Mb/s Ethernet, Touch Panel Display - Color"/>
    <x v="94"/>
    <d v="2015-12-30T00:00:00"/>
    <s v="United States, Canada"/>
    <s v="ES_20367_MP C4504SPG_01052016191236_5990190"/>
    <x v="0"/>
    <n v="7.25"/>
    <n v="125.66666666666667"/>
    <x v="378"/>
    <n v="35.200000000000003"/>
  </r>
  <r>
    <n v="2264250"/>
    <s v="Ricoh USA, Inc."/>
    <s v="Ricoh"/>
    <s v="MP C4504SP TE"/>
    <s v="MP C4504SP TE"/>
    <m/>
    <s v="Multifunction Devices (MFD)"/>
    <s v="Standard"/>
    <n v="297"/>
    <n v="432"/>
    <m/>
    <s v="Electro-photographic (EP)"/>
    <x v="1"/>
    <x v="13"/>
    <s v="Yes"/>
    <n v="1.79"/>
    <n v="93.08"/>
    <n v="28.5688"/>
    <s v="Wired &gt; 20 MHz and &lt; 500 MHz - 100/10 Mb/s Ethernet, Touch Panel Display - Color"/>
    <x v="72"/>
    <d v="2016-04-14T00:00:00"/>
    <s v="United States, Canada"/>
    <s v="ES_20367_MP C4504SP TE_04142016204309_6818189"/>
    <x v="0"/>
    <n v="7.25"/>
    <n v="125.66666666666667"/>
    <x v="378"/>
    <n v="35.200000000000003"/>
  </r>
  <r>
    <n v="2285552"/>
    <s v="Ricoh USA, Inc."/>
    <s v="Ricoh"/>
    <s v="MP C5504exSP"/>
    <s v="MP C5504exSP"/>
    <m/>
    <s v="Multifunction Devices (MFD)"/>
    <s v="Standard"/>
    <n v="297"/>
    <n v="432"/>
    <m/>
    <s v="Electro-photographic (EP)"/>
    <x v="1"/>
    <x v="21"/>
    <s v="Yes"/>
    <n v="2.504"/>
    <n v="130.208"/>
    <n v="37.824799999999996"/>
    <s v="Wired &gt; 20 MHz and &lt; 500 MHz - 100/10 Mb/s Ethernet, Touch Panel Display - Color"/>
    <x v="36"/>
    <d v="2016-12-05T00:00:00"/>
    <s v="United States, Canada"/>
    <s v="ES_20367_MP C5504exSP_12062016203549_7452237"/>
    <x v="0"/>
    <n v="9.25"/>
    <n v="160.33333333333334"/>
    <x v="379"/>
    <n v="41.2"/>
  </r>
  <r>
    <n v="2285502"/>
    <s v="Ricoh USA, Inc."/>
    <s v="Ricoh"/>
    <s v="MP C6004exSP"/>
    <s v="MP C6004exSP"/>
    <m/>
    <s v="Multifunction Devices (MFD)"/>
    <s v="Standard"/>
    <n v="297"/>
    <n v="432"/>
    <m/>
    <s v="Electro-photographic (EP)"/>
    <x v="1"/>
    <x v="26"/>
    <s v="Yes"/>
    <n v="2.7530000000000001"/>
    <n v="143.15600000000001"/>
    <n v="41.061799999999998"/>
    <s v="Wired &gt; 20 MHz and &lt; 500 MHz - 100/10 Mb/s Ethernet, Touch Panel Display - Color"/>
    <x v="36"/>
    <d v="2016-12-05T00:00:00"/>
    <s v="United States, Canada"/>
    <s v="ES_20367_MP C6004exSP_12052016200348_1001068"/>
    <x v="0"/>
    <n v="10.25"/>
    <n v="177.66666666666666"/>
    <x v="380"/>
    <n v="44.2"/>
  </r>
  <r>
    <n v="2285505"/>
    <s v="Ricoh USA, Inc."/>
    <s v="Ricoh"/>
    <s v="MP C6004exSPG"/>
    <s v="MP C6004exSPG"/>
    <m/>
    <s v="Multifunction Devices (MFD)"/>
    <s v="Standard"/>
    <n v="297"/>
    <n v="432"/>
    <m/>
    <s v="Electro-photographic (EP)"/>
    <x v="1"/>
    <x v="26"/>
    <s v="Yes"/>
    <n v="2.7530000000000001"/>
    <n v="143.15600000000001"/>
    <n v="41.061799999999998"/>
    <s v="Wired &gt; 20 MHz and &lt; 500 MHz - 100/10 Mb/s Ethernet, Touch Panel Display - Color"/>
    <x v="47"/>
    <d v="2016-12-05T00:00:00"/>
    <s v="United States, Canada"/>
    <s v="ES_20367_MP C6004exSPG_12052016200437_2712114"/>
    <x v="0"/>
    <n v="10.25"/>
    <n v="177.66666666666666"/>
    <x v="380"/>
    <n v="44.2"/>
  </r>
  <r>
    <n v="2285507"/>
    <s v="Ricoh USA, Inc."/>
    <s v="Ricoh"/>
    <s v="MP C6004exSP TE"/>
    <s v="MP C6004exSP TE"/>
    <m/>
    <s v="Multifunction Devices (MFD)"/>
    <s v="Standard"/>
    <n v="297"/>
    <n v="432"/>
    <m/>
    <s v="Electro-photographic (EP)"/>
    <x v="1"/>
    <x v="26"/>
    <s v="Yes"/>
    <n v="2.7530000000000001"/>
    <n v="143.15600000000001"/>
    <n v="41.061799999999998"/>
    <s v="Wired &gt; 20 MHz and &lt; 500 MHz - 100/10 Mb/s Ethernet, Touch Panel Display - Color"/>
    <x v="36"/>
    <d v="2016-12-05T00:00:00"/>
    <s v="United States, Canada"/>
    <s v="ES_20367_MP C6004exSP TE_12052016200507_9935577"/>
    <x v="0"/>
    <n v="10.25"/>
    <n v="177.66666666666666"/>
    <x v="380"/>
    <n v="44.2"/>
  </r>
  <r>
    <n v="2256094"/>
    <s v="Ricoh USA, Inc."/>
    <s v="Ricoh"/>
    <s v="MP C6004SP"/>
    <s v="MP C6004SP"/>
    <m/>
    <s v="Multifunction Devices (MFD)"/>
    <s v="Standard"/>
    <n v="297"/>
    <n v="432"/>
    <m/>
    <s v="Electro-photographic (EP)"/>
    <x v="1"/>
    <x v="26"/>
    <s v="Yes"/>
    <n v="2.7530000000000001"/>
    <n v="143.15600000000001"/>
    <n v="41.061799999999998"/>
    <s v="Wired &gt; 20 MHz and &lt; 500 MHz - 100/10 Mb/s Ethernet, Touch Panel Display - Color"/>
    <x v="94"/>
    <d v="2015-12-30T00:00:00"/>
    <s v="United States, Canada"/>
    <s v="ES_20367_MP C6004SP_01052016191855_5088943"/>
    <x v="0"/>
    <n v="10.25"/>
    <n v="177.66666666666666"/>
    <x v="380"/>
    <n v="44.2"/>
  </r>
  <r>
    <n v="2256097"/>
    <s v="Ricoh USA, Inc."/>
    <s v="Ricoh"/>
    <s v="MP C6004SPG"/>
    <s v="MP C6004SPG"/>
    <m/>
    <s v="Multifunction Devices (MFD)"/>
    <s v="Standard"/>
    <n v="297"/>
    <n v="432"/>
    <m/>
    <s v="Electro-photographic (EP)"/>
    <x v="1"/>
    <x v="26"/>
    <s v="Yes"/>
    <n v="2.7530000000000001"/>
    <n v="143.15600000000001"/>
    <n v="41.061799999999998"/>
    <s v="Wired &gt; 20 MHz and &lt; 500 MHz - 100/10 Mb/s Ethernet, Touch Panel Display - Color"/>
    <x v="94"/>
    <d v="2015-12-30T00:00:00"/>
    <s v="United States, Canada"/>
    <s v="ES_20367_MP C6004SPG_01052016192002_9618367"/>
    <x v="0"/>
    <n v="10.25"/>
    <n v="177.66666666666666"/>
    <x v="380"/>
    <n v="44.2"/>
  </r>
  <r>
    <n v="2264253"/>
    <s v="Ricoh USA, Inc."/>
    <s v="Ricoh"/>
    <s v="MP C6004SP TE"/>
    <s v="MP C6004SP TE"/>
    <m/>
    <s v="Multifunction Devices (MFD)"/>
    <s v="Standard"/>
    <n v="297"/>
    <n v="432"/>
    <m/>
    <s v="Electro-photographic (EP)"/>
    <x v="1"/>
    <x v="26"/>
    <s v="Yes"/>
    <n v="2.7530000000000001"/>
    <n v="143.15600000000001"/>
    <n v="41.061799999999998"/>
    <s v="Wired &gt; 20 MHz and &lt; 500 MHz - 100/10 Mb/s Ethernet, Touch Panel Display - Color"/>
    <x v="72"/>
    <d v="2016-04-14T00:00:00"/>
    <s v="United States, Canada"/>
    <s v="ES_20367_MP C6004SP TE_04142016205324_4166212"/>
    <x v="0"/>
    <n v="10.25"/>
    <n v="177.66666666666666"/>
    <x v="380"/>
    <n v="44.2"/>
  </r>
  <r>
    <n v="2269137"/>
    <s v="Ricoh USA, Inc."/>
    <s v="Ricoh"/>
    <s v="MP C6503SP"/>
    <s v="MP C6503SP"/>
    <m/>
    <s v="Multifunction Devices (MFD)"/>
    <s v="Standard"/>
    <n v="330"/>
    <n v="488"/>
    <m/>
    <s v="Electro-photographic (EP)"/>
    <x v="1"/>
    <x v="15"/>
    <s v="Yes"/>
    <n v="4.5940000000000003"/>
    <n v="238.88800000000001"/>
    <n v="65.033799999999999"/>
    <s v="Wired &gt; 20 MHz and &lt; 500 MHz - 100/10 Mb/s Ethernet, Touch Panel Display - Color"/>
    <x v="43"/>
    <d v="2016-06-02T00:00:00"/>
    <s v="United States, Canada"/>
    <s v="ES_20367_MP C6503SP_06082016142950_6495877"/>
    <x v="0"/>
    <n v="11.25"/>
    <n v="195"/>
    <x v="356"/>
    <n v="53.599999999999994"/>
  </r>
  <r>
    <n v="2269141"/>
    <s v="Ricoh USA, Inc."/>
    <s v="Ricoh"/>
    <s v="MP C8003SP"/>
    <s v="MP C8003SP"/>
    <m/>
    <s v="Multifunction Devices (MFD)"/>
    <s v="Standard"/>
    <n v="330"/>
    <n v="488"/>
    <m/>
    <s v="Electro-photographic (EP)"/>
    <x v="1"/>
    <x v="28"/>
    <s v="Yes"/>
    <n v="6.23"/>
    <n v="323.95999999999998"/>
    <n v="86.876400000000004"/>
    <s v="Wired &gt; 20 MHz and &lt; 500 MHz - 100/10 Mb/s Ethernet, Touch Panel Display - Color"/>
    <x v="43"/>
    <d v="2016-06-02T00:00:00"/>
    <s v="United States, Canada"/>
    <s v="ES_20367_MP C8003SP_06082016143231_6890094"/>
    <x v="0"/>
    <n v="19.250000000000004"/>
    <n v="333.66666666666674"/>
    <x v="357"/>
    <n v="86.6"/>
  </r>
  <r>
    <n v="2244688"/>
    <s v="Ricoh USA, Inc."/>
    <s v="Ricoh"/>
    <s v="Pro 8100Se"/>
    <s v="Pro 8100Se"/>
    <m/>
    <s v="Multifunction Devices (MFD)"/>
    <s v="Standard"/>
    <n v="297"/>
    <n v="432"/>
    <m/>
    <s v="Electro-photographic (EP)"/>
    <x v="0"/>
    <x v="23"/>
    <s v="Yes"/>
    <n v="11.967000000000001"/>
    <n v="622.28399999999999"/>
    <n v="164.23680000000007"/>
    <s v="Wired &gt; 500 MHz - 1 Gb/s Ethernet, None"/>
    <x v="96"/>
    <d v="2015-07-29T00:00:00"/>
    <s v="United States, Canada"/>
    <s v="ES_20367_Pro 8100Se_07302015143801_2812834"/>
    <x v="0"/>
    <n v="21.150000000000002"/>
    <n v="366.60000000000008"/>
    <x v="381"/>
    <n v="131.80000000000001"/>
  </r>
  <r>
    <n v="2233968"/>
    <s v="Ricoh USA, Inc."/>
    <s v="Ricoh"/>
    <s v="Pro 8110"/>
    <s v="Pro 8110"/>
    <m/>
    <s v="Printers"/>
    <s v="Standard"/>
    <n v="297"/>
    <n v="432"/>
    <m/>
    <s v="Electro-photographic (EP)"/>
    <x v="0"/>
    <x v="50"/>
    <s v="Yes"/>
    <n v="14.256"/>
    <n v="741.31200000000001"/>
    <n v="194.5034"/>
    <s v="Wired &gt; 500 MHz - 1 Gb/s Ethernet, Internal Disk Drive - Hard-Disk,Touch Panel Display - Color"/>
    <x v="97"/>
    <d v="2015-02-25T00:00:00"/>
    <s v="United States, Canada"/>
    <s v="ES_20367_Pro 8110_02262015135710_6122342"/>
    <x v="1"/>
    <n v="22.900000000000009"/>
    <n v="396.93333333333345"/>
    <x v="382"/>
    <n v="168.5"/>
  </r>
  <r>
    <n v="2244682"/>
    <s v="Ricoh USA, Inc."/>
    <s v="Ricoh"/>
    <s v="Pro 8110e"/>
    <s v="Pro 8110e"/>
    <m/>
    <s v="Printers"/>
    <s v="Standard"/>
    <n v="297"/>
    <n v="432"/>
    <m/>
    <s v="Electro-photographic (EP)"/>
    <x v="0"/>
    <x v="50"/>
    <s v="Yes"/>
    <n v="14.256"/>
    <n v="741.31200000000001"/>
    <n v="194.5034"/>
    <s v="Wired &gt; 500 MHz - 1 Gb/s Ethernet, Internal Disk Drive - Hard-Disk,Touch Panel Display - Color"/>
    <x v="96"/>
    <d v="2015-07-27T00:00:00"/>
    <s v="United States, Canada"/>
    <s v="ES_20367_Pro 8110e_07302015142800_1903318"/>
    <x v="1"/>
    <n v="22.900000000000009"/>
    <n v="396.93333333333345"/>
    <x v="382"/>
    <n v="168.5"/>
  </r>
  <r>
    <n v="2244691"/>
    <s v="Ricoh USA, Inc."/>
    <s v="Ricoh"/>
    <s v="Pro 8110Se"/>
    <s v="Pro 8110Se"/>
    <m/>
    <s v="Multifunction Devices (MFD)"/>
    <s v="Standard"/>
    <n v="297"/>
    <n v="432"/>
    <m/>
    <s v="Electro-photographic (EP)"/>
    <x v="0"/>
    <x v="50"/>
    <s v="Yes"/>
    <n v="13.895"/>
    <n v="722.54"/>
    <n v="189.30079999999998"/>
    <s v="Wired &gt; 500 MHz - 1 Gb/s Ethernet, None"/>
    <x v="96"/>
    <d v="2015-07-29T00:00:00"/>
    <s v="United States, Canada"/>
    <s v="ES_20367_Pro 8110Se_07302015144755_1028496"/>
    <x v="0"/>
    <n v="30.150000000000002"/>
    <n v="522.6"/>
    <x v="383"/>
    <n v="188.8"/>
  </r>
  <r>
    <n v="2234025"/>
    <s v="Ricoh USA, Inc."/>
    <s v="Ricoh"/>
    <s v="Pro 8120"/>
    <s v="Pro 8120"/>
    <m/>
    <s v="Printers"/>
    <s v="Standard"/>
    <n v="297"/>
    <n v="432"/>
    <m/>
    <s v="Electro-photographic (EP)"/>
    <x v="0"/>
    <x v="51"/>
    <s v="Yes"/>
    <n v="17.969000000000001"/>
    <n v="934.38800000000003"/>
    <n v="242.8374"/>
    <s v="Wired &gt; 500 MHz - 1 Gb/s Ethernet, Internal Disk Drive - Hard-Disk,Touch Panel Display - Color"/>
    <x v="97"/>
    <d v="2015-03-02T00:00:00"/>
    <s v="United States, Canada"/>
    <s v="ES_20367_Pro 8120_03022015202815_2083219"/>
    <x v="1"/>
    <n v="36.65"/>
    <n v="635.26666666666665"/>
    <x v="384"/>
    <n v="233.5"/>
  </r>
  <r>
    <n v="2244685"/>
    <s v="Ricoh USA, Inc."/>
    <s v="Ricoh"/>
    <s v="Pro 8120e"/>
    <s v="Pro 8120e"/>
    <m/>
    <s v="Printers"/>
    <s v="Standard"/>
    <n v="297"/>
    <n v="432"/>
    <m/>
    <s v="Electro-photographic (EP)"/>
    <x v="0"/>
    <x v="51"/>
    <s v="Yes"/>
    <n v="17.969000000000001"/>
    <n v="934.38800000000003"/>
    <n v="242.8374"/>
    <s v="Wired &gt; 500 MHz - 1 Gb/s Ethernet, Internal Disk Drive - Hard-Disk,Touch Panel Display - Color"/>
    <x v="96"/>
    <d v="2015-07-29T00:00:00"/>
    <s v="United States, Canada"/>
    <s v="ES_20367_Pro 8120e_07302015143139_2994947"/>
    <x v="1"/>
    <n v="36.65"/>
    <n v="635.26666666666665"/>
    <x v="384"/>
    <n v="233.5"/>
  </r>
  <r>
    <n v="2244694"/>
    <s v="Ricoh USA, Inc."/>
    <s v="Ricoh"/>
    <s v="Pro 8120Se"/>
    <s v="Pro 8120Se"/>
    <m/>
    <s v="Multifunction Devices (MFD)"/>
    <s v="Standard"/>
    <n v="297"/>
    <n v="432"/>
    <m/>
    <s v="Electro-photographic (EP)"/>
    <x v="0"/>
    <x v="51"/>
    <s v="Yes"/>
    <n v="17.64"/>
    <n v="917.28"/>
    <n v="237.92079999999996"/>
    <s v="Wired &gt; 500 MHz - 1 Gb/s Ethernet, None"/>
    <x v="96"/>
    <d v="2015-07-29T00:00:00"/>
    <s v="United States, Canada"/>
    <s v="ES_20367_Pro 8120Se_07302015145049_4499917"/>
    <x v="0"/>
    <n v="45.15"/>
    <n v="782.59999999999991"/>
    <x v="385"/>
    <n v="283.8"/>
  </r>
  <r>
    <n v="2274622"/>
    <s v="Ricoh USA, Inc."/>
    <s v="Ricoh"/>
    <s v="Pro 8200S"/>
    <s v="Pro 8200S"/>
    <m/>
    <s v="Multifunction Devices (MFD)"/>
    <s v="Standard"/>
    <n v="297"/>
    <n v="432"/>
    <m/>
    <s v="Electro-photographic (EP)"/>
    <x v="0"/>
    <x v="59"/>
    <s v="Yes"/>
    <n v="11.894"/>
    <n v="618.48800000000006"/>
    <n v="163.86239999999998"/>
    <s v="Wired &gt; 20 MHz and &lt; 500 MHz - 100/10 Mb/s Ethernet, Internal Disk Drive - Hard-Disk,Scanners with non-CCFL Lamps - Light-Emitting Diodes (LED),Touch Panel Display - Color"/>
    <x v="98"/>
    <d v="2016-08-09T00:00:00"/>
    <s v="United States, Canada"/>
    <s v="ES_20367_Pro 8200S_08112016113913_3898387"/>
    <x v="0"/>
    <n v="21.749999999999996"/>
    <n v="376.99999999999994"/>
    <x v="386"/>
    <n v="135.59999999999997"/>
  </r>
  <r>
    <n v="2274616"/>
    <s v="Ricoh USA, Inc."/>
    <s v="Ricoh"/>
    <s v="Pro 8210"/>
    <s v="Pro 8210"/>
    <m/>
    <s v="Printers"/>
    <s v="Standard"/>
    <n v="297"/>
    <n v="432"/>
    <m/>
    <s v="Electro-photographic (EP)"/>
    <x v="0"/>
    <x v="60"/>
    <s v="Yes"/>
    <n v="13.975"/>
    <n v="726.7"/>
    <n v="190.15879999999996"/>
    <s v="Wired &gt; 20 MHz and &lt; 500 MHz - 100/10 Mb/s Ethernet, Internal Disk Drive - Hard-Disk,Touch Panel Display - Color"/>
    <x v="98"/>
    <d v="2016-08-09T00:00:00"/>
    <s v="United States, Canada"/>
    <s v="ES_20367_Pro 8210_08112016113025_1565076"/>
    <x v="1"/>
    <n v="23.450000000000006"/>
    <n v="406.46666666666675"/>
    <x v="387"/>
    <n v="171.10000000000002"/>
  </r>
  <r>
    <n v="2274625"/>
    <s v="Ricoh USA, Inc."/>
    <s v="Ricoh"/>
    <s v="Pro 8210S"/>
    <s v="Pro 8210S"/>
    <m/>
    <s v="Multifunction Devices (MFD)"/>
    <s v="Standard"/>
    <n v="297"/>
    <n v="432"/>
    <m/>
    <s v="Electro-photographic (EP)"/>
    <x v="0"/>
    <x v="60"/>
    <s v="Yes"/>
    <n v="13.956"/>
    <n v="725.71199999999999"/>
    <n v="190.68139999999997"/>
    <s v="Wired &gt; 20 MHz and &lt; 500 MHz - 100/10 Mb/s Ethernet, Internal Disk Drive - Hard-Disk,Scanners with non-CCFL Lamps - Light-Emitting Diodes (LED),Touch Panel Display - Color"/>
    <x v="98"/>
    <d v="2016-08-09T00:00:00"/>
    <s v="United States, Canada"/>
    <s v="ES_20367_Pro 8210S_08112016114352_5648125"/>
    <x v="0"/>
    <n v="30.749999999999996"/>
    <n v="532.99999999999989"/>
    <x v="388"/>
    <n v="192.59999999999997"/>
  </r>
  <r>
    <n v="2274621"/>
    <s v="Ricoh USA, Inc."/>
    <s v="Ricoh"/>
    <s v="Pro 8220"/>
    <s v="Pro 8220"/>
    <m/>
    <s v="Printers"/>
    <s v="Standard"/>
    <n v="297"/>
    <n v="432"/>
    <m/>
    <s v="Electro-photographic (EP)"/>
    <x v="0"/>
    <x v="45"/>
    <s v="Yes"/>
    <n v="17.510000000000002"/>
    <n v="910.52"/>
    <n v="236.10079999999999"/>
    <s v="Wired &gt; 20 MHz and &lt; 500 MHz - 100/10 Mb/s Ethernet, Internal Disk Drive - Hard-Disk,Touch Panel Display - Color"/>
    <x v="98"/>
    <d v="2016-08-09T00:00:00"/>
    <s v="United States, Canada"/>
    <s v="ES_20367_Pro 8220_08112016113313_4610445"/>
    <x v="1"/>
    <n v="37.20000000000001"/>
    <n v="644.80000000000018"/>
    <x v="389"/>
    <n v="236.09999999999991"/>
  </r>
  <r>
    <n v="2274628"/>
    <s v="Ricoh USA, Inc."/>
    <s v="Ricoh"/>
    <s v="Pro 8220S"/>
    <s v="Pro 8220S"/>
    <m/>
    <s v="Multifunction Devices (MFD)"/>
    <s v="Standard"/>
    <n v="297"/>
    <n v="432"/>
    <m/>
    <s v="Electro-photographic (EP)"/>
    <x v="0"/>
    <x v="45"/>
    <s v="Yes"/>
    <n v="17.356999999999999"/>
    <n v="902.56399999999996"/>
    <n v="234.86840000000001"/>
    <s v="Wired &gt; 20 MHz and &lt; 500 MHz - 100/10 Mb/s Ethernet, Internal Disk Drive - Hard-Disk,Scanners with non-CCFL Lamps - Light-Emitting Diodes (LED),Touch Panel Display - Color"/>
    <x v="98"/>
    <d v="2016-08-09T00:00:00"/>
    <s v="United States, Canada"/>
    <s v="ES_20367_Pro 8220S_08112016114759_9217645"/>
    <x v="0"/>
    <n v="45.749999999999993"/>
    <n v="792.99999999999989"/>
    <x v="390"/>
    <n v="287.59999999999997"/>
  </r>
  <r>
    <n v="2269413"/>
    <s v="Ricoh USA, Inc."/>
    <s v="Ricoh"/>
    <s v="Pro C5200S"/>
    <s v="Pro C5200S"/>
    <m/>
    <s v="Multifunction Devices (MFD)"/>
    <s v="Standard"/>
    <n v="330"/>
    <n v="488"/>
    <m/>
    <s v="Electro-photographic (EP)"/>
    <x v="1"/>
    <x v="15"/>
    <s v="Yes"/>
    <n v="6.2480000000000002"/>
    <n v="324.89600000000002"/>
    <n v="85.844200000000001"/>
    <s v="Wired &gt; 20 MHz and &lt; 500 MHz - 100/10 Mb/s Ethernet, Touch Panel Display - Color"/>
    <x v="77"/>
    <d v="2016-10-17T00:00:00"/>
    <s v="United States, Canada"/>
    <s v="ES_20367_Pro C5200S_06132016094821_5399853"/>
    <x v="0"/>
    <n v="11.25"/>
    <n v="195"/>
    <x v="391"/>
    <n v="53.599999999999994"/>
  </r>
  <r>
    <n v="2269418"/>
    <s v="Ricoh USA, Inc."/>
    <s v="Ricoh"/>
    <s v="Pro C5210S"/>
    <s v="Pro C5210S"/>
    <m/>
    <s v="Multifunction Devices (MFD)"/>
    <s v="Standard"/>
    <n v="330"/>
    <n v="488"/>
    <m/>
    <s v="Electro-photographic (EP)"/>
    <x v="1"/>
    <x v="28"/>
    <s v="Yes"/>
    <n v="7.4420000000000002"/>
    <n v="386.98399999999998"/>
    <n v="101.3402"/>
    <s v="Wired &gt; 20 MHz and &lt; 500 MHz - 100/10 Mb/s Ethernet, Touch Panel Display - Color"/>
    <x v="77"/>
    <d v="2016-10-17T00:00:00"/>
    <s v="United States, Canada"/>
    <s v="ES_20367_Pro C5210S_06132016095157_4517611"/>
    <x v="0"/>
    <n v="19.250000000000004"/>
    <n v="333.66666666666674"/>
    <x v="392"/>
    <n v="86.6"/>
  </r>
  <r>
    <n v="2222755"/>
    <s v="Ricoh USA, Inc."/>
    <s v="Ricoh"/>
    <s v="Pro C9100"/>
    <s v="Pro C9100"/>
    <m/>
    <s v="Printers"/>
    <s v="Standard"/>
    <n v="330"/>
    <n v="700"/>
    <m/>
    <s v="Electro-photographic (EP)"/>
    <x v="1"/>
    <x v="50"/>
    <s v="Yes"/>
    <n v="27.548999999999999"/>
    <n v="1432.548"/>
    <n v="371.16299999999995"/>
    <s v="Wired &gt; 500 MHz - 1 Gb/s Ethernet, None"/>
    <x v="99"/>
    <d v="2016-06-28T00:00:00"/>
    <s v="United States, Canada"/>
    <s v="ES_20367_Pro C9100_10202014144321_3389727"/>
    <x v="1"/>
    <n v="37.65"/>
    <n v="652.6"/>
    <x v="393"/>
    <n v="333.9"/>
  </r>
  <r>
    <n v="2222752"/>
    <s v="Ricoh USA, Inc."/>
    <s v="Ricoh"/>
    <s v="Pro C9110"/>
    <s v="Pro C9110"/>
    <m/>
    <s v="Printers"/>
    <s v="Standard"/>
    <n v="330"/>
    <n v="700"/>
    <m/>
    <s v="Electro-photographic (EP)"/>
    <x v="1"/>
    <x v="32"/>
    <s v="Yes"/>
    <n v="30.797000000000001"/>
    <n v="1601.444"/>
    <n v="413.387"/>
    <s v="Wired &gt; 500 MHz - 1 Gb/s Ethernet, None"/>
    <x v="99"/>
    <d v="2016-06-28T00:00:00"/>
    <s v="United States, Canada"/>
    <s v="ES_20367_Pro C9110_10202014143952_7382336"/>
    <x v="1"/>
    <n v="51.65"/>
    <n v="895.26666666666654"/>
    <x v="394"/>
    <n v="453.9"/>
  </r>
  <r>
    <n v="2264015"/>
    <s v="Ricoh USA, Inc."/>
    <s v="Ricoh"/>
    <s v="SP 150SUw"/>
    <s v="SP 150SUw"/>
    <m/>
    <s v="Multifunction Devices (MFD)"/>
    <s v="Standard"/>
    <n v="216"/>
    <n v="356"/>
    <m/>
    <s v="Electro-photographic (EP)"/>
    <x v="0"/>
    <x v="37"/>
    <s v="Yes"/>
    <n v="0.752"/>
    <n v="39.103999999999999"/>
    <n v="14.490883333333334"/>
    <s v="None, None"/>
    <x v="44"/>
    <d v="2016-04-11T00:00:00"/>
    <s v="United States, Canada"/>
    <s v="ES_20367_SP 150SUw_04132016112224_9844588"/>
    <x v="0"/>
    <n v="1.59"/>
    <n v="27.560000000000002"/>
    <x v="411"/>
    <n v="17.2"/>
  </r>
  <r>
    <n v="2264014"/>
    <s v="Ricoh USA, Inc."/>
    <s v="Ricoh"/>
    <s v="SP 150w"/>
    <s v="SP 150w"/>
    <m/>
    <s v="Printers"/>
    <s v="Standard"/>
    <n v="216"/>
    <n v="356"/>
    <m/>
    <s v="Electro-photographic (EP)"/>
    <x v="0"/>
    <x v="37"/>
    <s v="Yes"/>
    <n v="0.751"/>
    <n v="39.052"/>
    <n v="14.46055"/>
    <s v="None, None"/>
    <x v="44"/>
    <d v="2016-04-11T00:00:00"/>
    <s v="United States, Canada"/>
    <s v="ES_20367_SP 150w_04132016105346_8127758"/>
    <x v="1"/>
    <n v="1.0199999999999998"/>
    <n v="17.679999999999996"/>
    <x v="412"/>
    <n v="13.799999999999999"/>
  </r>
  <r>
    <n v="2276304"/>
    <s v="Ricoh USA, Inc."/>
    <s v="Ricoh"/>
    <s v="SP 320DN"/>
    <s v="SP 320DN"/>
    <m/>
    <s v="Printers"/>
    <s v="Standard"/>
    <n v="216"/>
    <n v="356"/>
    <m/>
    <s v="Electro-photographic (EP)"/>
    <x v="0"/>
    <x v="9"/>
    <s v="Yes"/>
    <n v="1.2949999999999999"/>
    <n v="67.34"/>
    <n v="20.788733333333333"/>
    <s v="None, None"/>
    <x v="104"/>
    <d v="2016-12-12T00:00:00"/>
    <s v="United States, Canada"/>
    <s v="ES_20367_SP 320DN_08232016123509_8259673"/>
    <x v="1"/>
    <n v="1.38"/>
    <n v="23.919999999999998"/>
    <x v="413"/>
    <n v="17.999999999999996"/>
  </r>
  <r>
    <n v="2276369"/>
    <s v="Ricoh USA, Inc."/>
    <s v="Ricoh"/>
    <s v="SP 320SFN"/>
    <s v="SP 320SFN"/>
    <m/>
    <s v="Multifunction Devices (MFD)"/>
    <s v="Standard"/>
    <n v="216"/>
    <n v="356"/>
    <m/>
    <s v="Electro-photographic (EP)"/>
    <x v="0"/>
    <x v="9"/>
    <s v="Yes"/>
    <n v="1.2809999999999999"/>
    <n v="66.611999999999995"/>
    <n v="21.295299999999997"/>
    <s v="None, None"/>
    <x v="104"/>
    <d v="2016-12-12T00:00:00"/>
    <s v="United States, Canada"/>
    <s v="ES_20367_SP 320SFN_08242016140749_9395168"/>
    <x v="0"/>
    <n v="2.0100000000000002"/>
    <n v="34.840000000000003"/>
    <x v="414"/>
    <n v="20.8"/>
  </r>
  <r>
    <n v="2276370"/>
    <s v="Ricoh USA, Inc."/>
    <s v="Ricoh"/>
    <s v="SP 320SN"/>
    <s v="SP 320SN"/>
    <m/>
    <s v="Multifunction Devices (MFD)"/>
    <s v="Standard"/>
    <n v="216"/>
    <n v="356"/>
    <m/>
    <s v="Electro-photographic (EP)"/>
    <x v="0"/>
    <x v="9"/>
    <s v="Yes"/>
    <n v="1.2809999999999999"/>
    <n v="66.611999999999995"/>
    <n v="21.295299999999997"/>
    <s v="None, None"/>
    <x v="104"/>
    <d v="2016-12-12T00:00:00"/>
    <s v="United States, Canada"/>
    <s v="ES_20367_SP 320SN_08242016140828_6135192"/>
    <x v="0"/>
    <n v="2.0100000000000002"/>
    <n v="34.840000000000003"/>
    <x v="414"/>
    <n v="20.8"/>
  </r>
  <r>
    <n v="2276371"/>
    <s v="Ricoh USA, Inc."/>
    <s v="Ricoh"/>
    <s v="SP 325DNw"/>
    <s v="SP 325DNw"/>
    <m/>
    <s v="Printers"/>
    <s v="Standard"/>
    <n v="216"/>
    <n v="356"/>
    <m/>
    <s v="Electro-photographic (EP)"/>
    <x v="0"/>
    <x v="7"/>
    <s v="Yes"/>
    <n v="1.4139999999999999"/>
    <n v="73.528000000000006"/>
    <n v="23.010216666666668"/>
    <s v="None, None"/>
    <x v="104"/>
    <d v="2016-12-12T00:00:00"/>
    <s v="United States, Canada"/>
    <s v="ES_20367_SP 325DNw_08242016141048_9131635"/>
    <x v="1"/>
    <n v="1.4999999999999998"/>
    <n v="25.999999999999996"/>
    <x v="415"/>
    <n v="19.399999999999999"/>
  </r>
  <r>
    <n v="2276372"/>
    <s v="Ricoh USA, Inc."/>
    <s v="Ricoh"/>
    <s v="SP 377DNwX"/>
    <s v="SP 377DNwX"/>
    <m/>
    <s v="Printers"/>
    <s v="Standard"/>
    <n v="216"/>
    <n v="356"/>
    <m/>
    <s v="Electro-photographic (EP)"/>
    <x v="0"/>
    <x v="7"/>
    <s v="Yes"/>
    <n v="1.4139999999999999"/>
    <n v="73.528000000000006"/>
    <n v="23.010216666666668"/>
    <s v="None, None"/>
    <x v="104"/>
    <d v="2016-12-12T00:00:00"/>
    <s v="United States, Canada"/>
    <s v="ES_20367_SP 377DNwX_08242016141124_5580662"/>
    <x v="1"/>
    <n v="1.4999999999999998"/>
    <n v="25.999999999999996"/>
    <x v="415"/>
    <n v="19.399999999999999"/>
  </r>
  <r>
    <n v="2276375"/>
    <s v="Ricoh USA, Inc."/>
    <s v="Ricoh"/>
    <s v="SP 377SFNwX"/>
    <s v="SP 377SFNwX"/>
    <m/>
    <s v="Multifunction Devices (MFD)"/>
    <s v="Standard"/>
    <n v="216"/>
    <n v="356"/>
    <m/>
    <s v="Electro-photographic (EP)"/>
    <x v="0"/>
    <x v="7"/>
    <s v="Yes"/>
    <n v="1.415"/>
    <n v="73.58"/>
    <n v="23.044883333333335"/>
    <s v="None, None"/>
    <x v="104"/>
    <d v="2016-12-12T00:00:00"/>
    <s v="United States, Canada"/>
    <s v="ES_20367_SP 377SFNwX_08242016141408_5430580"/>
    <x v="0"/>
    <n v="2.15"/>
    <n v="37.266666666666666"/>
    <x v="416"/>
    <n v="22"/>
  </r>
  <r>
    <n v="2261138"/>
    <s v="Ricoh USA, Inc."/>
    <s v="Ricoh"/>
    <s v="SP 4510DN LE"/>
    <s v="SP 4510DN LE"/>
    <m/>
    <s v="Printers"/>
    <s v="Standard"/>
    <n v="356"/>
    <n v="216"/>
    <m/>
    <s v="Electro-photographic (EP)"/>
    <x v="0"/>
    <x v="3"/>
    <s v="Yes"/>
    <n v="1.752"/>
    <n v="91.103999999999999"/>
    <n v="25.347399999999997"/>
    <s v="Wired &gt; 500 MHz - 1 Gb/s Ethernet, None"/>
    <x v="46"/>
    <d v="2016-03-01T00:00:00"/>
    <s v="United States, Canada"/>
    <s v="ES_20367_SP 4510DN LE_03012016195211_9328152"/>
    <x v="1"/>
    <n v="3.2199999999999998"/>
    <n v="55.813333333333333"/>
    <x v="395"/>
    <n v="27.799999999999997"/>
  </r>
  <r>
    <n v="2261135"/>
    <s v="Ricoh USA, Inc."/>
    <s v="Ricoh"/>
    <s v="SP 4510DN TE"/>
    <s v="SP 4510DN TE"/>
    <m/>
    <s v="Printers"/>
    <s v="Standard"/>
    <n v="356"/>
    <n v="216"/>
    <m/>
    <s v="Electro-photographic (EP)"/>
    <x v="0"/>
    <x v="3"/>
    <s v="Yes"/>
    <n v="1.752"/>
    <n v="91.103999999999999"/>
    <n v="25.347399999999997"/>
    <s v="Wired &gt; 500 MHz - 1 Gb/s Ethernet, None"/>
    <x v="46"/>
    <d v="2016-03-01T00:00:00"/>
    <s v="United States, Canada"/>
    <s v="ES_20367_SP 4510DN TE_03012016195110_4154279"/>
    <x v="1"/>
    <n v="3.2199999999999998"/>
    <n v="55.813333333333333"/>
    <x v="395"/>
    <n v="27.799999999999997"/>
  </r>
  <r>
    <n v="2261011"/>
    <s v="Ricoh USA, Inc."/>
    <s v="Ricoh"/>
    <s v="SP 4510SF LE"/>
    <s v="SP 4510SF LE"/>
    <m/>
    <s v="Multifunction Devices (MFD)"/>
    <s v="Standard"/>
    <n v="356"/>
    <n v="216"/>
    <m/>
    <s v="Electro-photographic (EP)"/>
    <x v="0"/>
    <x v="3"/>
    <s v="Yes"/>
    <n v="1.756"/>
    <n v="91.311999999999998"/>
    <n v="26.782600000000002"/>
    <s v="Wired &gt; 500 MHz - 1 Gb/s Ethernet, Touch Panel Display - Color"/>
    <x v="46"/>
    <d v="2016-02-29T00:00:00"/>
    <s v="United States, Canada"/>
    <s v="ES_20367_SP 4510SF LE_02292016143522_6812146"/>
    <x v="0"/>
    <n v="3.77"/>
    <n v="65.346666666666664"/>
    <x v="363"/>
    <n v="29.500000000000004"/>
  </r>
  <r>
    <n v="2261008"/>
    <s v="Ricoh USA, Inc."/>
    <s v="Ricoh"/>
    <s v="SP 4510SF TE"/>
    <s v="SP 4510SF TE"/>
    <m/>
    <s v="Multifunction Devices (MFD)"/>
    <s v="Standard"/>
    <n v="356"/>
    <n v="216"/>
    <m/>
    <s v="Electro-photographic (EP)"/>
    <x v="0"/>
    <x v="3"/>
    <s v="Yes"/>
    <n v="1.756"/>
    <n v="91.311999999999998"/>
    <n v="26.782600000000002"/>
    <s v="Wired &gt; 500 MHz - 1 Gb/s Ethernet, Touch Panel Display - Color"/>
    <x v="46"/>
    <d v="2016-02-29T00:00:00"/>
    <s v="United States, Canada"/>
    <s v="ES_20367_SP 4510SF TE_02292016143349_3150678"/>
    <x v="0"/>
    <n v="3.77"/>
    <n v="65.346666666666664"/>
    <x v="363"/>
    <n v="29.500000000000004"/>
  </r>
  <r>
    <n v="2261148"/>
    <s v="Ricoh USA, Inc."/>
    <s v="Ricoh"/>
    <s v="SP 4520DN LE"/>
    <s v="SP 4520DN LE"/>
    <m/>
    <s v="Printers"/>
    <s v="Standard"/>
    <n v="356"/>
    <n v="216"/>
    <m/>
    <s v="Electro-photographic (EP)"/>
    <x v="0"/>
    <x v="3"/>
    <s v="Yes"/>
    <n v="1.7529999999999999"/>
    <n v="91.156000000000006"/>
    <n v="26.116999999999997"/>
    <s v="Wired &gt; 500 MHz - 1 Gb/s Ethernet, Touch Panel Display - Color"/>
    <x v="46"/>
    <d v="2016-03-01T00:00:00"/>
    <s v="United States, Canada"/>
    <s v="ES_20367_SP 4520DN LE_03012016200109_8294029"/>
    <x v="1"/>
    <n v="3.2199999999999998"/>
    <n v="55.813333333333333"/>
    <x v="396"/>
    <n v="27.799999999999997"/>
  </r>
  <r>
    <n v="2261145"/>
    <s v="Ricoh USA, Inc."/>
    <s v="Ricoh"/>
    <s v="SP 4520DN TE"/>
    <s v="SP 4520DN TE"/>
    <m/>
    <s v="Printers"/>
    <s v="Standard"/>
    <n v="356"/>
    <n v="216"/>
    <m/>
    <s v="Electro-photographic (EP)"/>
    <x v="0"/>
    <x v="3"/>
    <s v="Yes"/>
    <n v="1.7529999999999999"/>
    <n v="91.156000000000006"/>
    <n v="26.116999999999997"/>
    <s v="Wired &gt; 500 MHz - 1 Gb/s Ethernet, Touch Panel Display - Color"/>
    <x v="46"/>
    <d v="2016-03-01T00:00:00"/>
    <s v="United States, Canada"/>
    <s v="ES_20367_SP 4520DN TE_03012016195926_6497373"/>
    <x v="1"/>
    <n v="3.2199999999999998"/>
    <n v="55.813333333333333"/>
    <x v="396"/>
    <n v="27.799999999999997"/>
  </r>
  <r>
    <n v="2261310"/>
    <s v="Ricoh USA, Inc."/>
    <s v="Ricoh"/>
    <s v="SP 5300DN"/>
    <s v="SP 5300DN"/>
    <m/>
    <s v="Printers"/>
    <s v="Standard"/>
    <n v="356"/>
    <n v="216"/>
    <m/>
    <s v="Electro-photographic (EP)"/>
    <x v="0"/>
    <x v="5"/>
    <s v="Yes"/>
    <n v="2.7069999999999999"/>
    <n v="140.76400000000001"/>
    <n v="39.1066"/>
    <s v="Wired &gt; 20 MHz and &lt; 500 MHz - 100/10 Mb/s Ethernet, None"/>
    <x v="44"/>
    <d v="2016-03-02T00:00:00"/>
    <s v="United States, Canada"/>
    <s v="ES_20367_SP 5300DN_03032016104808_3467519"/>
    <x v="1"/>
    <n v="4.82"/>
    <n v="83.546666666666667"/>
    <x v="397"/>
    <n v="34.799999999999997"/>
  </r>
  <r>
    <n v="2261313"/>
    <s v="Ricoh USA, Inc."/>
    <s v="Ricoh"/>
    <s v="SP 5300DNG"/>
    <s v="SP 5300DNG"/>
    <m/>
    <s v="Printers"/>
    <s v="Standard"/>
    <n v="356"/>
    <n v="216"/>
    <m/>
    <s v="Electro-photographic (EP)"/>
    <x v="0"/>
    <x v="5"/>
    <s v="Yes"/>
    <n v="2.7069999999999999"/>
    <n v="140.76400000000001"/>
    <n v="39.1066"/>
    <s v="Wired &gt; 20 MHz and &lt; 500 MHz - 100/10 Mb/s Ethernet, None"/>
    <x v="42"/>
    <d v="2016-03-02T00:00:00"/>
    <s v="United States, Canada"/>
    <s v="ES_20367_SP 5300DNG_03032016105059_8263005"/>
    <x v="1"/>
    <n v="4.82"/>
    <n v="83.546666666666667"/>
    <x v="397"/>
    <n v="34.799999999999997"/>
  </r>
  <r>
    <n v="2293522"/>
    <s v="Ricoh USA, Inc."/>
    <s v="Ricoh"/>
    <s v="SP 5300DNTL"/>
    <s v="SP 5300DNTL"/>
    <m/>
    <s v="Printers"/>
    <s v="Standard"/>
    <n v="356"/>
    <n v="216"/>
    <m/>
    <s v="Electro-photographic (EP)"/>
    <x v="0"/>
    <x v="5"/>
    <s v="Yes"/>
    <n v="2.7069999999999999"/>
    <n v="140.76400000000001"/>
    <n v="39.1066"/>
    <s v="Wired &gt; 20 MHz and &lt; 500 MHz - 100/10 Mb/s Ethernet, None"/>
    <x v="44"/>
    <d v="2017-03-30T00:00:00"/>
    <s v="United States, Canada"/>
    <s v="ES_20367_SP 5300DNTL_04032017133706_9693406"/>
    <x v="1"/>
    <n v="4.82"/>
    <n v="83.546666666666667"/>
    <x v="397"/>
    <n v="34.799999999999997"/>
  </r>
  <r>
    <n v="2261318"/>
    <s v="Ricoh USA, Inc."/>
    <s v="Ricoh"/>
    <s v="SP 5310DN"/>
    <s v="SP 5310DN"/>
    <m/>
    <s v="Printers"/>
    <s v="Standard"/>
    <n v="356"/>
    <n v="216"/>
    <m/>
    <s v="Electro-photographic (EP)"/>
    <x v="0"/>
    <x v="48"/>
    <s v="Yes"/>
    <n v="3.286"/>
    <n v="170.87200000000001"/>
    <n v="47.377200000000002"/>
    <s v="Wired &gt; 20 MHz and &lt; 500 MHz - 100/10 Mb/s Ethernet, None"/>
    <x v="44"/>
    <d v="2016-03-02T00:00:00"/>
    <s v="United States, Canada"/>
    <s v="ES_20367_SP 5310DN_03032016105545_5202007"/>
    <x v="1"/>
    <n v="6.42"/>
    <n v="111.27999999999999"/>
    <x v="398"/>
    <n v="43.700000000000017"/>
  </r>
  <r>
    <n v="2290003"/>
    <s v="Ricoh USA, Inc."/>
    <s v="Ricoh"/>
    <s v="SP 8400DN"/>
    <s v="SP 8400DN"/>
    <m/>
    <s v="Printers"/>
    <s v="Standard"/>
    <n v="297"/>
    <n v="432"/>
    <m/>
    <s v="Electro-photographic (EP)"/>
    <x v="0"/>
    <x v="26"/>
    <s v="Yes"/>
    <n v="2.601"/>
    <n v="135.25200000000001"/>
    <n v="39.020799999999994"/>
    <s v="Wired &gt; 20 MHz and &lt; 500 MHz - 100/10 Mb/s Ethernet, Touch Panel Display - Color"/>
    <x v="100"/>
    <d v="2017-02-02T00:00:00"/>
    <s v="United States, Canada"/>
    <s v="ES_20367_SP 8400DN_02022017195759_8153164"/>
    <x v="1"/>
    <n v="6.1"/>
    <n v="105.73333333333333"/>
    <x v="399"/>
    <n v="40.4"/>
  </r>
  <r>
    <n v="2288924"/>
    <s v="Ricoh USA, Inc."/>
    <s v="Ricoh"/>
    <s v="SP C261SFNw"/>
    <s v="SP C261SFNw"/>
    <m/>
    <s v="Multifunction Devices (MFD)"/>
    <s v="Standard"/>
    <n v="216"/>
    <n v="356"/>
    <m/>
    <s v="Electro-photographic (EP)"/>
    <x v="1"/>
    <x v="42"/>
    <s v="Yes"/>
    <n v="1.4670000000000001"/>
    <n v="76.284000000000006"/>
    <n v="27.501175"/>
    <s v="None, None"/>
    <x v="101"/>
    <d v="2017-01-18T00:00:00"/>
    <s v="United States"/>
    <s v="ES_20367_SP C261SFNw_01192017114743_9557236"/>
    <x v="0"/>
    <n v="2.78"/>
    <n v="48.186666666666667"/>
    <x v="400"/>
    <n v="14.800000000000002"/>
  </r>
  <r>
    <n v="2288910"/>
    <s v="Ricoh USA, Inc."/>
    <s v="Ricoh"/>
    <s v="SP C262DNw"/>
    <s v="SP C262DNw"/>
    <m/>
    <s v="Printers"/>
    <s v="Standard"/>
    <n v="216"/>
    <n v="356"/>
    <m/>
    <s v="Electro-photographic (EP)"/>
    <x v="1"/>
    <x v="42"/>
    <s v="Yes"/>
    <n v="1.3620000000000001"/>
    <n v="70.823999999999998"/>
    <n v="25.669366666666665"/>
    <s v="None, None"/>
    <x v="102"/>
    <d v="2017-01-17T00:00:00"/>
    <s v="United States"/>
    <s v="ES_20367_SP C262DNw_01192017102940_2328488"/>
    <x v="1"/>
    <n v="2.5"/>
    <n v="43.333333333333336"/>
    <x v="401"/>
    <n v="13.900000000000002"/>
  </r>
  <r>
    <n v="2288921"/>
    <s v="Ricoh USA, Inc."/>
    <s v="Ricoh"/>
    <s v="SP C262SFNw"/>
    <s v="SP C262SFNw"/>
    <m/>
    <s v="Multifunction Devices (MFD)"/>
    <s v="Standard"/>
    <n v="216"/>
    <n v="356"/>
    <m/>
    <s v="Electro-photographic (EP)"/>
    <x v="1"/>
    <x v="42"/>
    <s v="Yes"/>
    <n v="1.4670000000000001"/>
    <n v="76.284000000000006"/>
    <n v="27.501175"/>
    <s v="None, None"/>
    <x v="102"/>
    <d v="2017-01-18T00:00:00"/>
    <s v="United States"/>
    <s v="ES_20367_SP C262SFNw_01192017114635_8091881"/>
    <x v="0"/>
    <n v="2.78"/>
    <n v="48.186666666666667"/>
    <x v="400"/>
    <n v="14.800000000000002"/>
  </r>
  <r>
    <n v="2263674"/>
    <s v="Ricoh USA, Inc."/>
    <s v="Ricoh"/>
    <s v="SP C340DN"/>
    <s v="SP C340DN"/>
    <m/>
    <s v="Printers"/>
    <s v="Standard"/>
    <n v="216"/>
    <n v="356"/>
    <m/>
    <s v="Electro-photographic (EP)"/>
    <x v="1"/>
    <x v="24"/>
    <s v="Yes"/>
    <n v="1.5840000000000001"/>
    <n v="82.367999999999995"/>
    <n v="23.877750000000006"/>
    <s v="Wired &gt; 20 MHz and &lt; 500 MHz - 100/10 Mb/s Ethernet, None"/>
    <x v="72"/>
    <d v="2016-03-29T00:00:00"/>
    <s v="United States, Canada"/>
    <s v="ES_20367_SP C340DN_04012016104729_4253842"/>
    <x v="1"/>
    <n v="3.25"/>
    <n v="56.333333333333336"/>
    <x v="402"/>
    <n v="18.400000000000002"/>
  </r>
  <r>
    <n v="2263677"/>
    <s v="Ricoh USA, Inc."/>
    <s v="Ricoh"/>
    <s v="SP C342DN"/>
    <s v="SP C342DN"/>
    <m/>
    <s v="Printers"/>
    <s v="Standard"/>
    <n v="216"/>
    <n v="356"/>
    <m/>
    <s v="Electro-photographic (EP)"/>
    <x v="1"/>
    <x v="24"/>
    <s v="Yes"/>
    <n v="1.552"/>
    <n v="80.703999999999994"/>
    <n v="23.396750000000001"/>
    <s v="Wired &gt; 20 MHz and &lt; 500 MHz - 100/10 Mb/s Ethernet, None"/>
    <x v="72"/>
    <d v="2016-03-29T00:00:00"/>
    <s v="United States, Canada"/>
    <s v="ES_20367_SP C342DN_04052016092101_7004347"/>
    <x v="1"/>
    <n v="3.25"/>
    <n v="56.333333333333336"/>
    <x v="403"/>
    <n v="18.400000000000002"/>
  </r>
  <r>
    <n v="2274484"/>
    <s v="Ricoh USA, Inc."/>
    <s v="Ricoh"/>
    <s v="SP C352DN"/>
    <s v="SP C352DN"/>
    <m/>
    <s v="Printers"/>
    <s v="Standard"/>
    <n v="297"/>
    <n v="216"/>
    <m/>
    <s v="Electro-photographic (EP)"/>
    <x v="1"/>
    <x v="7"/>
    <s v="Yes"/>
    <n v="1.2310000000000001"/>
    <n v="64.012"/>
    <n v="19.230250000000002"/>
    <s v="Wired &gt; 20 MHz and &lt; 500 MHz - 100/10 Mb/s Ethernet, Touch Panel Display - Color"/>
    <x v="103"/>
    <d v="2016-08-08T00:00:00"/>
    <s v="United States, Canada"/>
    <s v="ES_20367_SP C352DN_08092016210212_9528240"/>
    <x v="1"/>
    <n v="4.1500000000000004"/>
    <n v="71.933333333333337"/>
    <x v="404"/>
    <n v="22"/>
  </r>
  <r>
    <n v="2300709"/>
    <s v="Ricoh USA, Inc."/>
    <s v="Ricoh"/>
    <s v="SP C360DNw"/>
    <s v="SP C360DNw"/>
    <m/>
    <s v="Printers"/>
    <s v="Standard"/>
    <n v="297"/>
    <n v="216"/>
    <m/>
    <s v="Electro-photographic (EP)"/>
    <x v="1"/>
    <x v="7"/>
    <s v="Yes"/>
    <n v="1.2270000000000001"/>
    <n v="63.804000000000002"/>
    <n v="21.180466666666664"/>
    <s v="Wired &gt; 20 MHz and &lt; 500 MHz - 100/10 Mb/s Ethernet, Touch Panel Display - Color"/>
    <x v="56"/>
    <d v="2017-07-26T00:00:00"/>
    <s v="United States, Canada"/>
    <s v="ES_20367_SP C360DNw_07272017210949_4671460"/>
    <x v="1"/>
    <n v="4.1500000000000004"/>
    <n v="71.933333333333337"/>
    <x v="405"/>
    <n v="22"/>
  </r>
  <r>
    <n v="2300998"/>
    <s v="Ricoh USA, Inc."/>
    <s v="Ricoh"/>
    <s v="SP C360SFNw"/>
    <s v="SP C360SFNw"/>
    <m/>
    <s v="Multifunction Devices (MFD)"/>
    <s v="Standard"/>
    <n v="297"/>
    <n v="216"/>
    <m/>
    <s v="Electro-photographic (EP)"/>
    <x v="1"/>
    <x v="7"/>
    <s v="Yes"/>
    <n v="1.3360000000000001"/>
    <n v="69.471999999999994"/>
    <n v="26.519566666666663"/>
    <s v="Wired &gt; 20 MHz and &lt; 500 MHz - 100/10 Mb/s Ethernet, Touch Panel Display - Color"/>
    <x v="56"/>
    <d v="2017-07-28T00:00:00"/>
    <s v="United States, Canada"/>
    <s v="ES_20367_SP C360SFNw_07312017162313_1313723"/>
    <x v="0"/>
    <n v="4.25"/>
    <n v="73.666666666666671"/>
    <x v="406"/>
    <n v="22.9"/>
  </r>
  <r>
    <n v="2300713"/>
    <s v="Ricoh USA, Inc."/>
    <s v="Ricoh"/>
    <s v="SP C361SFNw"/>
    <s v="SP C361SFNw"/>
    <m/>
    <s v="Multifunction Devices (MFD)"/>
    <s v="Standard"/>
    <n v="297"/>
    <n v="216"/>
    <m/>
    <s v="Electro-photographic (EP)"/>
    <x v="1"/>
    <x v="7"/>
    <s v="Yes"/>
    <n v="1.3360000000000001"/>
    <n v="69.471999999999994"/>
    <n v="26.519566666666663"/>
    <s v="Wired &gt; 20 MHz and &lt; 500 MHz - 100/10 Mb/s Ethernet, Internal Disk Drive - Other,Touch Panel Display - Color"/>
    <x v="56"/>
    <d v="2017-07-26T00:00:00"/>
    <s v="United States, Canada"/>
    <s v="ES_20367_SP C361SFNw_07272017212620_2183867"/>
    <x v="0"/>
    <n v="4.25"/>
    <n v="73.666666666666671"/>
    <x v="406"/>
    <n v="22.9"/>
  </r>
  <r>
    <n v="2251514"/>
    <s v="Ricoh USA, Inc."/>
    <s v="Ricoh"/>
    <s v="SP C435DN"/>
    <s v="SP C435DN"/>
    <m/>
    <s v="Printers"/>
    <s v="Standard"/>
    <n v="356"/>
    <n v="216"/>
    <m/>
    <s v="Electro-photographic (EP)"/>
    <x v="1"/>
    <x v="18"/>
    <s v="Yes"/>
    <n v="3.4849999999999999"/>
    <n v="181.22"/>
    <n v="48.555"/>
    <s v="Wired &gt; 20 MHz and &lt; 500 MHz - 100/10 Mb/s Ethernet, None"/>
    <x v="4"/>
    <d v="2015-10-27T00:00:00"/>
    <s v="United States, Canada"/>
    <s v="ES_20367_SP C435DN_10302015155250_4781598"/>
    <x v="1"/>
    <n v="5.55"/>
    <n v="96.199999999999989"/>
    <x v="407"/>
    <n v="28.300000000000004"/>
  </r>
  <r>
    <n v="2231910"/>
    <s v="Ricoh USA, Inc."/>
    <s v="Ricoh"/>
    <s v="SP C440DN"/>
    <s v="SP C440DN"/>
    <m/>
    <s v="Printers"/>
    <s v="Standard"/>
    <n v="356"/>
    <n v="216"/>
    <m/>
    <s v="Electro-photographic (EP)"/>
    <x v="1"/>
    <x v="3"/>
    <s v="Yes"/>
    <n v="4.34"/>
    <n v="225.68"/>
    <n v="59.734999999999999"/>
    <s v="Wired &gt; 20 MHz and &lt; 500 MHz - 100/10 Mb/s Ethernet, None"/>
    <x v="97"/>
    <d v="2015-01-28T00:00:00"/>
    <s v="United States, Canada"/>
    <s v="ES_20367_SP C440DN_01282015201717_4510648"/>
    <x v="1"/>
    <n v="6.55"/>
    <n v="113.53333333333332"/>
    <x v="408"/>
    <n v="32.299999999999997"/>
  </r>
  <r>
    <n v="2271952"/>
    <s v="Ricoh USA, Inc."/>
    <s v="Ricoh"/>
    <s v="SP C840DN"/>
    <s v="SP C840DN"/>
    <m/>
    <s v="Printers"/>
    <s v="Standard"/>
    <n v="297"/>
    <n v="432"/>
    <m/>
    <s v="Electro-photographic (EP)"/>
    <x v="1"/>
    <x v="13"/>
    <s v="Yes"/>
    <n v="1.718"/>
    <n v="89.335999999999999"/>
    <n v="26.915200000000002"/>
    <s v="Wired &gt; 20 MHz and &lt; 500 MHz - 100/10 Mb/s Ethernet, Touch Panel Display - Color"/>
    <x v="43"/>
    <d v="2016-07-06T00:00:00"/>
    <s v="United States, Canada"/>
    <s v="ES_20367_SP C840DN_07072016144549_6597734"/>
    <x v="1"/>
    <n v="7.1499999999999995"/>
    <n v="123.93333333333332"/>
    <x v="409"/>
    <n v="33.5"/>
  </r>
  <r>
    <n v="2271956"/>
    <s v="Ricoh USA, Inc."/>
    <s v="Ricoh"/>
    <s v="SP C842DN"/>
    <s v="SP C842DN"/>
    <m/>
    <s v="Printers"/>
    <s v="Standard"/>
    <n v="297"/>
    <n v="432"/>
    <m/>
    <s v="Electro-photographic (EP)"/>
    <x v="1"/>
    <x v="26"/>
    <s v="Yes"/>
    <n v="2.7839999999999998"/>
    <n v="144.768"/>
    <n v="40.812200000000004"/>
    <s v="Wired &gt; 20 MHz and &lt; 500 MHz - 100/10 Mb/s Ethernet, Touch Panel Display - Color"/>
    <x v="43"/>
    <d v="2016-07-06T00:00:00"/>
    <s v="United States, Canada"/>
    <s v="ES_20367_SP C842DN_07072016145131_5465974"/>
    <x v="1"/>
    <n v="10.15"/>
    <n v="175.93333333333337"/>
    <x v="410"/>
    <n v="39.5"/>
  </r>
  <r>
    <n v="2260668"/>
    <s v="Ricoh USA, Inc."/>
    <s v="Savin"/>
    <s v="DD 5450"/>
    <s v="DD 5450"/>
    <m/>
    <s v="Digital Duplicators"/>
    <s v="Standard"/>
    <n v="293"/>
    <n v="428"/>
    <m/>
    <s v="Stencil"/>
    <x v="0"/>
    <x v="58"/>
    <s v="No"/>
    <n v="2"/>
    <n v="104"/>
    <n v="52.519999999999989"/>
    <s v="Wired &gt; 20 MHz and &lt; 500 MHz - USB 2.x, None"/>
    <x v="72"/>
    <d v="2016-02-23T00:00:00"/>
    <s v="United States"/>
    <s v="ES_20367_DD 5450_02232016203340_7712297"/>
    <x v="0"/>
    <n v="54.15"/>
    <n v="938.59999999999991"/>
    <x v="358"/>
    <n v="340.8"/>
  </r>
  <r>
    <n v="2274638"/>
    <s v="Ricoh USA, Inc."/>
    <s v="Savin"/>
    <s v="MP 2555SP"/>
    <s v="MP 2555SP"/>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_08112016120223_1280765"/>
    <x v="0"/>
    <n v="2.1"/>
    <n v="36.4"/>
    <x v="359"/>
    <n v="19"/>
  </r>
  <r>
    <n v="2274641"/>
    <s v="Ricoh USA, Inc."/>
    <s v="Savin"/>
    <s v="MP 2555SP AD"/>
    <s v="MP 2555SP AD"/>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1"/>
    <d v="2016-08-10T00:00:00"/>
    <s v="United States, Canada"/>
    <s v="ES_20367_MP 2555SP AD_08112016120250_5077928"/>
    <x v="0"/>
    <n v="2.1"/>
    <n v="36.4"/>
    <x v="359"/>
    <n v="19"/>
  </r>
  <r>
    <n v="2274644"/>
    <s v="Ricoh USA, Inc."/>
    <s v="Savin"/>
    <s v="MP 2555SPG"/>
    <s v="MP 2555SPG"/>
    <m/>
    <s v="Multifunction Devices (MFD)"/>
    <s v="Standard"/>
    <n v="297"/>
    <n v="432"/>
    <m/>
    <s v="Electro-photographic (EP)"/>
    <x v="0"/>
    <x v="19"/>
    <s v="Yes"/>
    <n v="0.90700000000000003"/>
    <n v="47.164000000000001"/>
    <n v="16.282824999999995"/>
    <s v="Wired &gt; 20 MHz and &lt; 500 MHz - 100/10 Mb/s Ethernet, Internal Disk Drive - Hard-Disk,Touch Panel Display - Color"/>
    <x v="92"/>
    <d v="2016-08-10T00:00:00"/>
    <s v="United States, Canada"/>
    <s v="ES_20367_MP 2555SPG_08112016120317_2144903"/>
    <x v="0"/>
    <n v="2.1"/>
    <n v="36.4"/>
    <x v="359"/>
    <n v="19"/>
  </r>
  <r>
    <n v="2274648"/>
    <s v="Ricoh USA, Inc."/>
    <s v="Savin"/>
    <s v="MP 3055SP"/>
    <s v="MP 3055SP"/>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_08112016122222_2016592"/>
    <x v="0"/>
    <n v="2.4499999999999997"/>
    <n v="42.466666666666661"/>
    <x v="360"/>
    <n v="22"/>
  </r>
  <r>
    <n v="2274651"/>
    <s v="Ricoh USA, Inc."/>
    <s v="Savin"/>
    <s v="MP 3055SP AD"/>
    <s v="MP 3055SP AD"/>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1"/>
    <d v="2016-08-10T00:00:00"/>
    <s v="United States, Canada"/>
    <s v="ES_20367_MP 3055SP AD_08112016122243_9482418"/>
    <x v="0"/>
    <n v="2.4499999999999997"/>
    <n v="42.466666666666661"/>
    <x v="360"/>
    <n v="22"/>
  </r>
  <r>
    <n v="2274653"/>
    <s v="Ricoh USA, Inc."/>
    <s v="Savin"/>
    <s v="MP 3055SPG"/>
    <s v="MP 3055SPG"/>
    <m/>
    <s v="Multifunction Devices (MFD)"/>
    <s v="Standard"/>
    <n v="297"/>
    <n v="432"/>
    <m/>
    <s v="Electro-photographic (EP)"/>
    <x v="0"/>
    <x v="7"/>
    <s v="Yes"/>
    <n v="1.1379999999999999"/>
    <n v="59.176000000000002"/>
    <n v="19.293950000000002"/>
    <s v="Wired &gt; 20 MHz and &lt; 500 MHz - 100/10 Mb/s Ethernet, Internal Disk Drive - Hard-Disk,Touch Panel Display - Color"/>
    <x v="92"/>
    <d v="2016-08-10T00:00:00"/>
    <s v="United States, Canada"/>
    <s v="ES_20367_MP 3055SPG_08112016122305_9768723"/>
    <x v="0"/>
    <n v="2.4499999999999997"/>
    <n v="42.466666666666661"/>
    <x v="360"/>
    <n v="22"/>
  </r>
  <r>
    <n v="2252610"/>
    <s v="Ricoh USA, Inc."/>
    <s v="Savin"/>
    <s v="MP 305+ SPF"/>
    <s v="MP 305+ SPF"/>
    <m/>
    <s v="Multifunction Devices (MFD)"/>
    <s v="Standard"/>
    <n v="297"/>
    <n v="432"/>
    <m/>
    <s v="Electro-photographic (EP)"/>
    <x v="0"/>
    <x v="7"/>
    <s v="Yes"/>
    <n v="1.2470000000000001"/>
    <n v="64.843999999999994"/>
    <n v="21.531466666666663"/>
    <s v="Wired &gt; 20 MHz and &lt; 500 MHz - 100/10 Mb/s Ethernet, Touch Panel Display - Color"/>
    <x v="6"/>
    <d v="2015-11-13T00:00:00"/>
    <s v="United States, Canada"/>
    <s v="ES_20367_MP 305+ SPF_11132015152329_3767501"/>
    <x v="0"/>
    <n v="2.4499999999999997"/>
    <n v="42.466666666666661"/>
    <x v="361"/>
    <n v="22"/>
  </r>
  <r>
    <n v="2274658"/>
    <s v="Ricoh USA, Inc."/>
    <s v="Savin"/>
    <s v="MP 3555SP"/>
    <s v="MP 3555SP"/>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_08112016124324_5855715"/>
    <x v="0"/>
    <n v="3"/>
    <n v="52"/>
    <x v="362"/>
    <n v="25"/>
  </r>
  <r>
    <n v="2274661"/>
    <s v="Ricoh USA, Inc."/>
    <s v="Savin"/>
    <s v="MP 3555SP AD"/>
    <s v="MP 3555SP AD"/>
    <m/>
    <s v="Multifunction Devices (MFD)"/>
    <s v="Standard"/>
    <n v="297"/>
    <n v="432"/>
    <m/>
    <s v="Electro-photographic (EP)"/>
    <x v="0"/>
    <x v="12"/>
    <s v="Yes"/>
    <n v="1.369"/>
    <n v="71.188000000000002"/>
    <n v="22.313200000000002"/>
    <s v="Wired &gt; 20 MHz and &lt; 500 MHz - 100/10 Mb/s Ethernet, Internal Disk Drive - Hard-Disk,Touch Panel Display - Color"/>
    <x v="91"/>
    <d v="2016-08-10T00:00:00"/>
    <s v="United States, Canada"/>
    <s v="ES_20367_MP 3555SP AD_08112016124412_5380892"/>
    <x v="0"/>
    <n v="3"/>
    <n v="52"/>
    <x v="362"/>
    <n v="25"/>
  </r>
  <r>
    <n v="2274664"/>
    <s v="Ricoh USA, Inc."/>
    <s v="Savin"/>
    <s v="MP 3555SPG"/>
    <s v="MP 3555SPG"/>
    <m/>
    <s v="Multifunction Devices (MFD)"/>
    <s v="Standard"/>
    <n v="297"/>
    <n v="432"/>
    <m/>
    <s v="Electro-photographic (EP)"/>
    <x v="0"/>
    <x v="12"/>
    <s v="Yes"/>
    <n v="1.369"/>
    <n v="71.188000000000002"/>
    <n v="22.313200000000002"/>
    <s v="Wired &gt; 20 MHz and &lt; 500 MHz - 100/10 Mb/s Ethernet, Internal Disk Drive - Hard-Disk,Touch Panel Display - Color"/>
    <x v="92"/>
    <d v="2016-08-10T00:00:00"/>
    <s v="United States, Canada"/>
    <s v="ES_20367_MP 3555SPG_08112016124436_8984281"/>
    <x v="0"/>
    <n v="3"/>
    <n v="52"/>
    <x v="362"/>
    <n v="25"/>
  </r>
  <r>
    <n v="2261018"/>
    <s v="Ricoh USA, Inc."/>
    <s v="Savin"/>
    <s v="MP 401SPF LE"/>
    <s v="MP 401SPF LE"/>
    <m/>
    <s v="Multifunction Devices (MFD)"/>
    <s v="Standard"/>
    <n v="356"/>
    <n v="216"/>
    <m/>
    <s v="Electro-photographic (EP)"/>
    <x v="0"/>
    <x v="3"/>
    <s v="Yes"/>
    <n v="1.756"/>
    <n v="91.311999999999998"/>
    <n v="26.782600000000002"/>
    <s v="Wired &gt; 500 MHz - 1 Gb/s Ethernet, Touch Panel Display - Color"/>
    <x v="46"/>
    <d v="2016-02-29T00:00:00"/>
    <s v="United States, Canada"/>
    <s v="ES_20367_MP 401SPF LE_02292016143716_4062883"/>
    <x v="0"/>
    <n v="3.77"/>
    <n v="65.346666666666664"/>
    <x v="363"/>
    <n v="29.500000000000004"/>
  </r>
  <r>
    <n v="2261015"/>
    <s v="Ricoh USA, Inc."/>
    <s v="Savin"/>
    <s v="MP 401SPF TE"/>
    <s v="MP 401SPF TE"/>
    <m/>
    <s v="Multifunction Devices (MFD)"/>
    <s v="Standard"/>
    <n v="356"/>
    <n v="216"/>
    <m/>
    <s v="Electro-photographic (EP)"/>
    <x v="0"/>
    <x v="3"/>
    <s v="Yes"/>
    <n v="1.756"/>
    <n v="91.311999999999998"/>
    <n v="26.782600000000002"/>
    <s v="Wired &gt; 500 MHz - 1 Gb/s Ethernet, Touch Panel Display - Color"/>
    <x v="46"/>
    <d v="2016-02-29T00:00:00"/>
    <s v="United States, Canada"/>
    <s v="ES_20367_MP 401SPF TE_02292016143621_4336105"/>
    <x v="0"/>
    <n v="3.77"/>
    <n v="65.346666666666664"/>
    <x v="363"/>
    <n v="29.500000000000004"/>
  </r>
  <r>
    <n v="2264019"/>
    <s v="Ricoh USA, Inc."/>
    <s v="Savin"/>
    <s v="MP 402SPF"/>
    <s v="MP 402SPF"/>
    <m/>
    <s v="Multifunction Devices (MFD)"/>
    <s v="Standard"/>
    <n v="216"/>
    <n v="600"/>
    <m/>
    <s v="Electro-photographic (EP)"/>
    <x v="0"/>
    <x v="3"/>
    <s v="Yes"/>
    <n v="1.8140000000000001"/>
    <n v="94.328000000000003"/>
    <n v="28.880800000000001"/>
    <s v="Wired &gt; 20 MHz and &lt; 500 MHz - 100/10 Mb/s Ethernet, None"/>
    <x v="93"/>
    <d v="2016-09-26T00:00:00"/>
    <s v="United States, Canada"/>
    <s v="ES_20367_MP 402SPF_04132016114623_5479570"/>
    <x v="0"/>
    <n v="3.47"/>
    <n v="60.146666666666668"/>
    <x v="364"/>
    <n v="29.500000000000004"/>
  </r>
  <r>
    <n v="2274668"/>
    <s v="Ricoh USA, Inc."/>
    <s v="Savin"/>
    <s v="MP 4055SP"/>
    <s v="MP 4055SP"/>
    <m/>
    <s v="Multifunction Devices (MFD)"/>
    <s v="Standard"/>
    <n v="297"/>
    <n v="432"/>
    <m/>
    <s v="Electro-photographic (EP)"/>
    <x v="0"/>
    <x v="10"/>
    <s v="Yes"/>
    <n v="1.581"/>
    <n v="82.212000000000003"/>
    <n v="25.799800000000005"/>
    <s v="Wired &gt; 20 MHz and &lt; 500 MHz - 100/10 Mb/s Ethernet, Internal Disk Drive - Hard-Disk,Touch Panel Display - Color"/>
    <x v="91"/>
    <d v="2016-08-10T00:00:00"/>
    <s v="United States, Canada"/>
    <s v="ES_20367_MP 4055SP_08112016125239_8400316"/>
    <x v="0"/>
    <n v="3.5500000000000003"/>
    <n v="61.533333333333339"/>
    <x v="365"/>
    <n v="28"/>
  </r>
  <r>
    <n v="2274671"/>
    <s v="Ricoh USA, Inc."/>
    <s v="Savin"/>
    <s v="MP 4055SPG"/>
    <s v="MP 4055SPG"/>
    <m/>
    <s v="Multifunction Devices (MFD)"/>
    <s v="Standard"/>
    <n v="297"/>
    <n v="432"/>
    <m/>
    <s v="Electro-photographic (EP)"/>
    <x v="0"/>
    <x v="10"/>
    <s v="Yes"/>
    <n v="1.581"/>
    <n v="82.212000000000003"/>
    <n v="25.799800000000005"/>
    <s v="Wired &gt; 20 MHz and &lt; 500 MHz - 100/10 Mb/s Ethernet, Internal Disk Drive - Hard-Disk,Touch Panel Display - Color"/>
    <x v="92"/>
    <d v="2016-08-10T00:00:00"/>
    <s v="United States, Canada"/>
    <s v="ES_20367_MP 4055SPG_08112016125307_7454834"/>
    <x v="0"/>
    <n v="3.5500000000000003"/>
    <n v="61.533333333333339"/>
    <x v="365"/>
    <n v="28"/>
  </r>
  <r>
    <n v="2261298"/>
    <s v="Ricoh USA, Inc."/>
    <s v="Savin"/>
    <s v="MP 501SPF"/>
    <s v="MP 501SPF"/>
    <m/>
    <s v="Multifunction Devices (MFD)"/>
    <s v="Standard"/>
    <n v="356"/>
    <n v="216"/>
    <m/>
    <s v="Electro-photographic (EP)"/>
    <x v="0"/>
    <x v="5"/>
    <s v="Yes"/>
    <n v="2.9820000000000002"/>
    <n v="155.06399999999999"/>
    <n v="46.009599999999992"/>
    <s v="Wired &gt; 20 MHz and &lt; 500 MHz - 100/10 Mb/s Ethernet, Touch Panel Display - Color"/>
    <x v="44"/>
    <d v="2016-03-02T00:00:00"/>
    <s v="United States, Canada"/>
    <s v="ES_20367_MP 501SPF_03032016103458_9992107"/>
    <x v="0"/>
    <n v="5.1499999999999995"/>
    <n v="89.266666666666652"/>
    <x v="366"/>
    <n v="38.5"/>
  </r>
  <r>
    <n v="2261301"/>
    <s v="Ricoh USA, Inc."/>
    <s v="Savin"/>
    <s v="MP 501SPFG"/>
    <s v="MP 501SPFG"/>
    <m/>
    <s v="Multifunction Devices (MFD)"/>
    <s v="Standard"/>
    <n v="356"/>
    <n v="216"/>
    <m/>
    <s v="Electro-photographic (EP)"/>
    <x v="0"/>
    <x v="5"/>
    <s v="Yes"/>
    <n v="2.9820000000000002"/>
    <n v="155.06399999999999"/>
    <n v="46.009599999999992"/>
    <s v="Wired &gt; 20 MHz and &lt; 500 MHz - 100/10 Mb/s Ethernet, Touch Panel Display - Color"/>
    <x v="42"/>
    <d v="2016-03-02T00:00:00"/>
    <s v="United States, Canada"/>
    <s v="ES_20367_MP 501SPFG_03032016103528_1493804"/>
    <x v="0"/>
    <n v="5.1499999999999995"/>
    <n v="89.266666666666652"/>
    <x v="366"/>
    <n v="38.5"/>
  </r>
  <r>
    <n v="2293521"/>
    <s v="Ricoh USA, Inc."/>
    <s v="Savin"/>
    <s v="MP 501SPFTL"/>
    <s v="MP 501SPFTL"/>
    <m/>
    <s v="Multifunction Devices (MFD)"/>
    <s v="Standard"/>
    <n v="356"/>
    <n v="216"/>
    <m/>
    <s v="Electro-photographic (EP)"/>
    <x v="0"/>
    <x v="5"/>
    <s v="Yes"/>
    <n v="2.9820000000000002"/>
    <n v="155.06399999999999"/>
    <n v="46.009599999999992"/>
    <s v="Wired &gt; 20 MHz and &lt; 500 MHz - 100/10 Mb/s Ethernet, Touch Panel Display - Color"/>
    <x v="44"/>
    <d v="2017-03-30T00:00:00"/>
    <s v="United States, Canada"/>
    <s v="ES_20367_MP 501SPFTL_04032017133657_3382764"/>
    <x v="0"/>
    <n v="5.1499999999999995"/>
    <n v="89.266666666666652"/>
    <x v="366"/>
    <n v="38.5"/>
  </r>
  <r>
    <n v="2274676"/>
    <s v="Ricoh USA, Inc."/>
    <s v="Savin"/>
    <s v="MP 5055SP"/>
    <s v="MP 5055SP"/>
    <m/>
    <s v="Multifunction Devices (MFD)"/>
    <s v="Standard"/>
    <n v="297"/>
    <n v="432"/>
    <m/>
    <s v="Electro-photographic (EP)"/>
    <x v="0"/>
    <x v="25"/>
    <s v="Yes"/>
    <n v="2.14"/>
    <n v="111.28"/>
    <n v="33.027799999999999"/>
    <s v="Wired &gt; 20 MHz and &lt; 500 MHz - 100/10 Mb/s Ethernet, Internal Disk Drive - Hard-Disk,Touch Panel Display - Color"/>
    <x v="91"/>
    <d v="2016-08-10T00:00:00"/>
    <s v="United States, Canada"/>
    <s v="ES_20367_MP 5055SP_08112016125810_9788409"/>
    <x v="0"/>
    <n v="4.6499999999999995"/>
    <n v="80.599999999999994"/>
    <x v="367"/>
    <n v="36.700000000000003"/>
  </r>
  <r>
    <n v="2274679"/>
    <s v="Ricoh USA, Inc."/>
    <s v="Savin"/>
    <s v="MP 5055SPG"/>
    <s v="MP 5055SPG"/>
    <m/>
    <s v="Multifunction Devices (MFD)"/>
    <s v="Standard"/>
    <n v="297"/>
    <n v="432"/>
    <m/>
    <s v="Electro-photographic (EP)"/>
    <x v="0"/>
    <x v="25"/>
    <s v="Yes"/>
    <n v="2.14"/>
    <n v="111.28"/>
    <n v="33.027799999999999"/>
    <s v="Wired &gt; 20 MHz and &lt; 500 MHz - 100/10 Mb/s Ethernet, Internal Disk Drive - Hard-Disk,Touch Panel Display - Color"/>
    <x v="92"/>
    <d v="2016-08-10T00:00:00"/>
    <s v="United States, Canada"/>
    <s v="ES_20367_MP 5055SPG_08112016125840_7933138"/>
    <x v="0"/>
    <n v="4.6499999999999995"/>
    <n v="80.599999999999994"/>
    <x v="367"/>
    <n v="36.700000000000003"/>
  </r>
  <r>
    <n v="2261304"/>
    <s v="Ricoh USA, Inc."/>
    <s v="Savin"/>
    <s v="MP 601SPF"/>
    <s v="MP 601SPF"/>
    <m/>
    <s v="Multifunction Devices (MFD)"/>
    <s v="Standard"/>
    <n v="356"/>
    <n v="216"/>
    <m/>
    <s v="Electro-photographic (EP)"/>
    <x v="0"/>
    <x v="48"/>
    <s v="Yes"/>
    <n v="3.8090000000000002"/>
    <n v="198.06800000000001"/>
    <n v="56.708599999999997"/>
    <s v="Wired &gt; 20 MHz and &lt; 500 MHz - 100/10 Mb/s Ethernet, Touch Panel Display - Color"/>
    <x v="44"/>
    <d v="2016-03-02T00:00:00"/>
    <s v="United States, Canada"/>
    <s v="ES_20367_MP 601SPF_03032016104010_8389366"/>
    <x v="0"/>
    <n v="7.6499999999999995"/>
    <n v="132.6"/>
    <x v="368"/>
    <n v="48.2"/>
  </r>
  <r>
    <n v="2261307"/>
    <s v="Ricoh USA, Inc."/>
    <s v="Savin"/>
    <s v="MP 601SPFG"/>
    <s v="MP 601SPFG"/>
    <m/>
    <s v="Multifunction Devices (MFD)"/>
    <s v="Standard"/>
    <n v="356"/>
    <n v="216"/>
    <m/>
    <s v="Electro-photographic (EP)"/>
    <x v="0"/>
    <x v="48"/>
    <s v="Yes"/>
    <n v="3.8090000000000002"/>
    <n v="198.06800000000001"/>
    <n v="56.708599999999997"/>
    <s v="Wired &gt; 20 MHz and &lt; 500 MHz - 100/10 Mb/s Ethernet, Touch Panel Display - Color"/>
    <x v="42"/>
    <d v="2016-03-02T00:00:00"/>
    <s v="United States, Canada"/>
    <s v="ES_20367_MP 601SPFG_03032016104039_1324317"/>
    <x v="0"/>
    <n v="7.6499999999999995"/>
    <n v="132.6"/>
    <x v="368"/>
    <n v="48.2"/>
  </r>
  <r>
    <n v="2274685"/>
    <s v="Ricoh USA, Inc."/>
    <s v="Savin"/>
    <s v="MP 6055SP"/>
    <s v="MP 6055SP"/>
    <m/>
    <s v="Multifunction Devices (MFD)"/>
    <s v="Standard"/>
    <n v="297"/>
    <n v="432"/>
    <m/>
    <s v="Electro-photographic (EP)"/>
    <x v="0"/>
    <x v="26"/>
    <s v="Yes"/>
    <n v="2.6139999999999999"/>
    <n v="135.928"/>
    <n v="39.293799999999997"/>
    <s v="Wired &gt; 20 MHz and &lt; 500 MHz - 100/10 Mb/s Ethernet, Internal Disk Drive - Hard-Disk,Touch Panel Display - Color"/>
    <x v="91"/>
    <d v="2016-08-10T00:00:00"/>
    <s v="United States, Canada"/>
    <s v="ES_20367_MP 6055SP_08112016130406_8287097"/>
    <x v="0"/>
    <n v="7.1499999999999995"/>
    <n v="123.93333333333332"/>
    <x v="369"/>
    <n v="45.7"/>
  </r>
  <r>
    <n v="2274688"/>
    <s v="Ricoh USA, Inc."/>
    <s v="Savin"/>
    <s v="MP 6055SPG"/>
    <s v="MP 6055SPG"/>
    <m/>
    <s v="Multifunction Devices (MFD)"/>
    <s v="Standard"/>
    <n v="297"/>
    <n v="432"/>
    <m/>
    <s v="Electro-photographic (EP)"/>
    <x v="0"/>
    <x v="26"/>
    <s v="Yes"/>
    <n v="2.6139999999999999"/>
    <n v="135.928"/>
    <n v="39.293799999999997"/>
    <s v="Wired &gt; 20 MHz and &lt; 500 MHz - 100/10 Mb/s Ethernet, Internal Disk Drive - Hard-Disk,Touch Panel Display - Color"/>
    <x v="92"/>
    <d v="2016-08-10T00:00:00"/>
    <s v="United States, Canada"/>
    <s v="ES_20367_MP 6055SPG_08112016130432_9270573"/>
    <x v="0"/>
    <n v="7.1499999999999995"/>
    <n v="123.93333333333332"/>
    <x v="369"/>
    <n v="45.7"/>
  </r>
  <r>
    <n v="2261288"/>
    <s v="Ricoh USA, Inc."/>
    <s v="Savin"/>
    <s v="MP 6503SP"/>
    <s v="MP 6503SP"/>
    <m/>
    <s v="Multifunction Devices (MFD)"/>
    <s v="Standard"/>
    <n v="297"/>
    <n v="432"/>
    <m/>
    <s v="Electro-photographic (EP)"/>
    <x v="0"/>
    <x v="15"/>
    <s v="Yes"/>
    <n v="4.8710000000000004"/>
    <n v="253.292"/>
    <n v="68.569799999999987"/>
    <s v="Wired &gt; 20 MHz and &lt; 500 MHz - 100/10 Mb/s Ethernet, None"/>
    <x v="44"/>
    <d v="2016-03-02T00:00:00"/>
    <s v="United States, Canada"/>
    <s v="ES_20367_MP 6503SP_03032016095427_3453841"/>
    <x v="0"/>
    <n v="8.4"/>
    <n v="145.6"/>
    <x v="370"/>
    <n v="53"/>
  </r>
  <r>
    <n v="2261291"/>
    <s v="Ricoh USA, Inc."/>
    <s v="Savin"/>
    <s v="MP 7503SP"/>
    <s v="MP 7503SP"/>
    <m/>
    <s v="Multifunction Devices (MFD)"/>
    <s v="Standard"/>
    <n v="297"/>
    <n v="432"/>
    <m/>
    <s v="Electro-photographic (EP)"/>
    <x v="0"/>
    <x v="16"/>
    <s v="Yes"/>
    <n v="5.3760000000000003"/>
    <n v="279.55200000000002"/>
    <n v="75.1738"/>
    <s v="Wired &gt; 20 MHz and &lt; 500 MHz - 100/10 Mb/s Ethernet, None"/>
    <x v="44"/>
    <d v="2016-03-02T00:00:00"/>
    <s v="United States, Canada"/>
    <s v="ES_20367_MP 7503SP_03032016101503_5032726"/>
    <x v="0"/>
    <n v="10.9"/>
    <n v="188.93333333333337"/>
    <x v="371"/>
    <n v="69"/>
  </r>
  <r>
    <n v="2285510"/>
    <s v="Ricoh USA, Inc."/>
    <s v="Savin"/>
    <s v="MP C2004exSP"/>
    <s v="MP C2004exSP"/>
    <m/>
    <s v="Multifunction Devices (MFD)"/>
    <s v="Standard"/>
    <n v="297"/>
    <n v="432"/>
    <m/>
    <s v="Electro-photographic (EP)"/>
    <x v="1"/>
    <x v="38"/>
    <s v="Yes"/>
    <n v="0.72599999999999998"/>
    <n v="37.752000000000002"/>
    <n v="14.6328"/>
    <s v="Wired &gt; 20 MHz and &lt; 500 MHz - 100/10 Mb/s Ethernet, Touch Panel Display - Color"/>
    <x v="36"/>
    <d v="2016-12-05T00:00:00"/>
    <s v="United States, Canada"/>
    <s v="ES_20367_MP C2004exSP_12052016201421_4266174"/>
    <x v="0"/>
    <n v="2.9499999999999997"/>
    <n v="51.133333333333326"/>
    <x v="372"/>
    <n v="14.8"/>
  </r>
  <r>
    <n v="2285513"/>
    <s v="Ricoh USA, Inc."/>
    <s v="Savin"/>
    <s v="MP C2004exSPG"/>
    <s v="MP C2004exSPG"/>
    <m/>
    <s v="Multifunction Devices (MFD)"/>
    <s v="Standard"/>
    <n v="297"/>
    <n v="432"/>
    <m/>
    <s v="Electro-photographic (EP)"/>
    <x v="1"/>
    <x v="38"/>
    <s v="Yes"/>
    <n v="0.72599999999999998"/>
    <n v="37.752000000000002"/>
    <n v="14.6328"/>
    <s v="Wired &gt; 20 MHz and &lt; 500 MHz - 100/10 Mb/s Ethernet, Touch Panel Display - Color"/>
    <x v="47"/>
    <d v="2016-12-05T00:00:00"/>
    <s v="United States, Canada"/>
    <s v="ES_20367_MP C2004exSPG_12052016201705_9025668"/>
    <x v="0"/>
    <n v="2.9499999999999997"/>
    <n v="51.133333333333326"/>
    <x v="372"/>
    <n v="14.8"/>
  </r>
  <r>
    <n v="2262449"/>
    <s v="Ricoh USA, Inc."/>
    <s v="Savin"/>
    <s v="MP C2004SP"/>
    <s v="MP C2004SP"/>
    <m/>
    <s v="Multifunction Devices (MFD)"/>
    <s v="Standard"/>
    <n v="297"/>
    <n v="432"/>
    <m/>
    <s v="Electro-photographic (EP)"/>
    <x v="1"/>
    <x v="38"/>
    <s v="Yes"/>
    <n v="0.72599999999999998"/>
    <n v="37.752000000000002"/>
    <n v="14.6328"/>
    <s v="Wired &gt; 20 MHz and &lt; 500 MHz - 100/10 Mb/s Ethernet, Touch Panel Display - Color"/>
    <x v="72"/>
    <d v="2016-03-16T00:00:00"/>
    <s v="United States, Canada"/>
    <s v="ES_20367_MP C2004SP_03162016142101_6806456"/>
    <x v="0"/>
    <n v="2.9499999999999997"/>
    <n v="51.133333333333326"/>
    <x v="372"/>
    <n v="14.8"/>
  </r>
  <r>
    <n v="2262452"/>
    <s v="Ricoh USA, Inc."/>
    <s v="Savin"/>
    <s v="MP C2004SPG"/>
    <s v="MP C2004SPG"/>
    <m/>
    <s v="Multifunction Devices (MFD)"/>
    <s v="Standard"/>
    <n v="297"/>
    <n v="432"/>
    <m/>
    <s v="Electro-photographic (EP)"/>
    <x v="1"/>
    <x v="38"/>
    <s v="Yes"/>
    <n v="0.72599999999999998"/>
    <n v="37.752000000000002"/>
    <n v="14.6328"/>
    <s v="Wired &gt; 20 MHz and &lt; 500 MHz - 100/10 Mb/s Ethernet, Touch Panel Display - Color"/>
    <x v="72"/>
    <d v="2016-03-16T00:00:00"/>
    <s v="United States, Canada"/>
    <s v="ES_20367_MP C2004SPG_03162016142151_2201954"/>
    <x v="0"/>
    <n v="2.9499999999999997"/>
    <n v="51.133333333333326"/>
    <x v="372"/>
    <n v="14.8"/>
  </r>
  <r>
    <n v="2285585"/>
    <s v="Ricoh USA, Inc."/>
    <s v="Savin"/>
    <s v="MP C2504exSP"/>
    <s v="MP C2504exSP"/>
    <m/>
    <s v="Multifunction Devices (MFD)"/>
    <s v="Standard"/>
    <n v="297"/>
    <n v="432"/>
    <m/>
    <s v="Electro-photographic (EP)"/>
    <x v="1"/>
    <x v="19"/>
    <s v="Yes"/>
    <n v="0.89900000000000002"/>
    <n v="46.747999999999998"/>
    <n v="16.916466666666668"/>
    <s v="Wired &gt; 20 MHz and &lt; 500 MHz - 100/10 Mb/s Ethernet, Touch Panel Display - Color"/>
    <x v="36"/>
    <d v="2016-12-05T00:00:00"/>
    <s v="United States, Canada"/>
    <s v="ES_20367_MP C2504exSP_12072016082007_5543872"/>
    <x v="0"/>
    <n v="3.5999999999999996"/>
    <n v="62.4"/>
    <x v="373"/>
    <n v="18.399999999999999"/>
  </r>
  <r>
    <n v="2285576"/>
    <s v="Ricoh USA, Inc."/>
    <s v="Savin"/>
    <s v="MP C2504exSPG"/>
    <s v="MP C2504exSPG"/>
    <m/>
    <s v="Multifunction Devices (MFD)"/>
    <s v="Standard"/>
    <n v="297"/>
    <n v="432"/>
    <m/>
    <s v="Electro-photographic (EP)"/>
    <x v="1"/>
    <x v="19"/>
    <s v="Yes"/>
    <n v="0.89900000000000002"/>
    <n v="46.747999999999998"/>
    <n v="16.916466666666668"/>
    <s v="Wired &gt; 20 MHz and &lt; 500 MHz - 100/10 Mb/s Ethernet, Touch Panel Display - Color"/>
    <x v="47"/>
    <d v="2016-12-05T00:00:00"/>
    <s v="United States, Canada"/>
    <s v="ES_20367_MP C2504exSPG_12072016082039_8512651"/>
    <x v="0"/>
    <n v="3.5999999999999996"/>
    <n v="62.4"/>
    <x v="373"/>
    <n v="18.399999999999999"/>
  </r>
  <r>
    <n v="2262455"/>
    <s v="Ricoh USA, Inc."/>
    <s v="Savin"/>
    <s v="MP C2504SP"/>
    <s v="MP C2504SP"/>
    <m/>
    <s v="Multifunction Devices (MFD)"/>
    <s v="Standard"/>
    <n v="297"/>
    <n v="432"/>
    <m/>
    <s v="Electro-photographic (EP)"/>
    <x v="1"/>
    <x v="19"/>
    <s v="Yes"/>
    <n v="0.89900000000000002"/>
    <n v="46.747999999999998"/>
    <n v="16.916466666666668"/>
    <s v="Wired &gt; 20 MHz and &lt; 500 MHz - 100/10 Mb/s Ethernet, Touch Panel Display - Color"/>
    <x v="72"/>
    <d v="2016-03-16T00:00:00"/>
    <s v="United States, Canada"/>
    <s v="ES_20367_MP C2504SP_03162016142724_8156151"/>
    <x v="0"/>
    <n v="3.5999999999999996"/>
    <n v="62.4"/>
    <x v="373"/>
    <n v="18.399999999999999"/>
  </r>
  <r>
    <n v="2262458"/>
    <s v="Ricoh USA, Inc."/>
    <s v="Savin"/>
    <s v="MP C2504SPG"/>
    <s v="MP C2504SPG"/>
    <m/>
    <s v="Multifunction Devices (MFD)"/>
    <s v="Standard"/>
    <n v="297"/>
    <n v="432"/>
    <m/>
    <s v="Electro-photographic (EP)"/>
    <x v="1"/>
    <x v="19"/>
    <s v="Yes"/>
    <n v="0.89900000000000002"/>
    <n v="46.747999999999998"/>
    <n v="16.916466666666668"/>
    <s v="Wired &gt; 20 MHz and &lt; 500 MHz - 100/10 Mb/s Ethernet, Touch Panel Display - Color"/>
    <x v="72"/>
    <d v="2016-03-16T00:00:00"/>
    <s v="United States, Canada"/>
    <s v="ES_20367_MP C2504SPG_03162016142755_2978860"/>
    <x v="0"/>
    <n v="3.5999999999999996"/>
    <n v="62.4"/>
    <x v="373"/>
    <n v="18.399999999999999"/>
  </r>
  <r>
    <n v="2285381"/>
    <s v="Ricoh USA, Inc."/>
    <s v="Savin"/>
    <s v="MP C3004exSP"/>
    <s v="MP C3004exSP"/>
    <m/>
    <s v="Multifunction Devices (MFD)"/>
    <s v="Standard"/>
    <n v="297"/>
    <n v="432"/>
    <m/>
    <s v="Electro-photographic (EP)"/>
    <x v="1"/>
    <x v="7"/>
    <s v="Yes"/>
    <n v="1.1719999999999999"/>
    <n v="60.944000000000003"/>
    <n v="20.435133333333333"/>
    <s v="Wired &gt; 20 MHz and &lt; 500 MHz - 100/10 Mb/s Ethernet, Touch Panel Display - Color"/>
    <x v="36"/>
    <d v="2016-12-01T00:00:00"/>
    <s v="United States, Canada"/>
    <s v="ES_20367_MP C3004exSP_12052016115708_1303999"/>
    <x v="0"/>
    <n v="4.25"/>
    <n v="73.666666666666671"/>
    <x v="374"/>
    <n v="22.9"/>
  </r>
  <r>
    <n v="2285384"/>
    <s v="Ricoh USA, Inc."/>
    <s v="Savin"/>
    <s v="MP C3004exSPG"/>
    <s v="MP C3004exSPG"/>
    <m/>
    <s v="Multifunction Devices (MFD)"/>
    <s v="Standard"/>
    <n v="297"/>
    <n v="432"/>
    <m/>
    <s v="Electro-photographic (EP)"/>
    <x v="1"/>
    <x v="7"/>
    <s v="Yes"/>
    <n v="1.1719999999999999"/>
    <n v="60.944000000000003"/>
    <n v="20.435133333333333"/>
    <s v="Wired &gt; 20 MHz and &lt; 500 MHz - 100/10 Mb/s Ethernet, Touch Panel Display - Color"/>
    <x v="47"/>
    <d v="2016-12-01T00:00:00"/>
    <s v="United States, Canada"/>
    <s v="ES_20367_MP C3004exSPG_12052016115738_2637719"/>
    <x v="0"/>
    <n v="4.25"/>
    <n v="73.666666666666671"/>
    <x v="374"/>
    <n v="22.9"/>
  </r>
  <r>
    <n v="2256028"/>
    <s v="Ricoh USA, Inc."/>
    <s v="Savin"/>
    <s v="MP C3004SP"/>
    <s v="MP C3004SP"/>
    <m/>
    <s v="Multifunction Devices (MFD)"/>
    <s v="Standard"/>
    <n v="297"/>
    <n v="432"/>
    <m/>
    <s v="Electro-photographic (EP)"/>
    <x v="1"/>
    <x v="7"/>
    <s v="Yes"/>
    <n v="1.1719999999999999"/>
    <n v="60.944000000000003"/>
    <n v="20.435133333333333"/>
    <s v="Wired &gt; 20 MHz and &lt; 500 MHz - 100/10 Mb/s Ethernet, Touch Panel Display - Color"/>
    <x v="94"/>
    <d v="2015-12-30T00:00:00"/>
    <s v="United States, Canada"/>
    <s v="ES_20367_MP C3004SP_01052016150928_6048125"/>
    <x v="0"/>
    <n v="4.25"/>
    <n v="73.666666666666671"/>
    <x v="374"/>
    <n v="22.9"/>
  </r>
  <r>
    <n v="2256031"/>
    <s v="Ricoh USA, Inc."/>
    <s v="Savin"/>
    <s v="MP C3004SPG"/>
    <s v="MP C3004SPG"/>
    <m/>
    <s v="Multifunction Devices (MFD)"/>
    <s v="Standard"/>
    <n v="297"/>
    <n v="432"/>
    <m/>
    <s v="Electro-photographic (EP)"/>
    <x v="1"/>
    <x v="7"/>
    <s v="Yes"/>
    <n v="1.1719999999999999"/>
    <n v="60.944000000000003"/>
    <n v="20.435133333333333"/>
    <s v="Wired &gt; 20 MHz and &lt; 500 MHz - 100/10 Mb/s Ethernet, Touch Panel Display - Color"/>
    <x v="94"/>
    <d v="2015-12-30T00:00:00"/>
    <s v="United States, Canada"/>
    <s v="ES_20367_MP C3004SPG_01052016150955_7914020"/>
    <x v="0"/>
    <n v="4.25"/>
    <n v="73.666666666666671"/>
    <x v="374"/>
    <n v="22.9"/>
  </r>
  <r>
    <n v="2264225"/>
    <s v="Ricoh USA, Inc."/>
    <s v="Savin"/>
    <s v="MP C3004SP TE"/>
    <s v="MP C3004SP TE"/>
    <m/>
    <s v="Multifunction Devices (MFD)"/>
    <s v="Standard"/>
    <n v="297"/>
    <n v="432"/>
    <m/>
    <s v="Electro-photographic (EP)"/>
    <x v="1"/>
    <x v="7"/>
    <s v="Yes"/>
    <n v="1.1719999999999999"/>
    <n v="60.944000000000003"/>
    <n v="20.435133333333333"/>
    <s v="Wired &gt; 20 MHz and &lt; 500 MHz - 100/10 Mb/s Ethernet, Touch Panel Display - Color"/>
    <x v="72"/>
    <d v="2016-04-13T00:00:00"/>
    <s v="United States, Canada"/>
    <s v="ES_20367_MP C3004SP TE_04142016152526_7977893"/>
    <x v="0"/>
    <n v="4.25"/>
    <n v="73.666666666666671"/>
    <x v="374"/>
    <n v="22.9"/>
  </r>
  <r>
    <n v="2278542"/>
    <s v="Ricoh USA, Inc."/>
    <s v="Savin"/>
    <s v="MP C307SPF"/>
    <s v="MP C307SPF"/>
    <m/>
    <s v="Multifunction Devices (MFD)"/>
    <s v="Standard"/>
    <n v="216"/>
    <n v="356"/>
    <m/>
    <s v="Electro-photographic (EP)"/>
    <x v="1"/>
    <x v="40"/>
    <s v="Yes"/>
    <n v="1.208"/>
    <n v="62.816000000000003"/>
    <n v="20.931299999999997"/>
    <s v="Wired &gt; 20 MHz and &lt; 500 MHz - 100/10 Mb/s Ethernet, Internal Disk Drive - Hard-Disk,Touch Panel Display - Color"/>
    <x v="16"/>
    <d v="2016-09-06T00:00:00"/>
    <s v="United States, Canada"/>
    <s v="ES_20367_MP C307SPF_09082016134523_2469054"/>
    <x v="0"/>
    <n v="4.1500000000000004"/>
    <n v="71.933333333333337"/>
    <x v="375"/>
    <n v="23.800000000000004"/>
  </r>
  <r>
    <n v="2278545"/>
    <s v="Ricoh USA, Inc."/>
    <s v="Savin"/>
    <s v="MP C307SPFG"/>
    <s v="MP C307SPFG"/>
    <m/>
    <s v="Multifunction Devices (MFD)"/>
    <s v="Standard"/>
    <n v="216"/>
    <n v="356"/>
    <m/>
    <s v="Electro-photographic (EP)"/>
    <x v="1"/>
    <x v="40"/>
    <s v="Yes"/>
    <n v="1.208"/>
    <n v="62.816000000000003"/>
    <n v="20.931299999999997"/>
    <s v="Wired &gt; 20 MHz and &lt; 500 MHz - 100/10 Mb/s Ethernet, Internal Disk Drive - Hard-Disk,Touch Panel Display - Color"/>
    <x v="95"/>
    <d v="2016-09-06T00:00:00"/>
    <s v="United States, Canada"/>
    <s v="ES_20367_MP C307SPFG_09082016134613_1404621"/>
    <x v="0"/>
    <n v="4.1500000000000004"/>
    <n v="71.933333333333337"/>
    <x v="375"/>
    <n v="23.800000000000004"/>
  </r>
  <r>
    <n v="2285389"/>
    <s v="Ricoh USA, Inc."/>
    <s v="Savin"/>
    <s v="MP C3504exSP"/>
    <s v="MP C3504exSP"/>
    <m/>
    <s v="Multifunction Devices (MFD)"/>
    <s v="Standard"/>
    <n v="297"/>
    <n v="432"/>
    <m/>
    <s v="Electro-photographic (EP)"/>
    <x v="1"/>
    <x v="12"/>
    <s v="Yes"/>
    <n v="1.347"/>
    <n v="70.043999999999997"/>
    <n v="22.6538"/>
    <s v="Wired &gt; 20 MHz and &lt; 500 MHz - 100/10 Mb/s Ethernet, Touch Panel Display - Color"/>
    <x v="36"/>
    <d v="2016-12-01T00:00:00"/>
    <s v="United States, Canada"/>
    <s v="ES_20367_MP C3504exSP_12052016120353_3317551"/>
    <x v="0"/>
    <n v="5.25"/>
    <n v="91"/>
    <x v="376"/>
    <n v="27.4"/>
  </r>
  <r>
    <n v="2285391"/>
    <s v="Ricoh USA, Inc."/>
    <s v="Savin"/>
    <s v="MP C3504exSPG"/>
    <s v="MP C3504exSPG"/>
    <m/>
    <s v="Multifunction Devices (MFD)"/>
    <s v="Standard"/>
    <n v="297"/>
    <n v="432"/>
    <m/>
    <s v="Electro-photographic (EP)"/>
    <x v="1"/>
    <x v="12"/>
    <s v="Yes"/>
    <n v="1.347"/>
    <n v="70.043999999999997"/>
    <n v="22.6538"/>
    <s v="Wired &gt; 20 MHz and &lt; 500 MHz - 100/10 Mb/s Ethernet, Touch Panel Display - Color"/>
    <x v="47"/>
    <d v="2016-12-01T00:00:00"/>
    <s v="United States, Canada"/>
    <s v="ES_20367_MP C3504exSPG_12052016120427_1315043"/>
    <x v="0"/>
    <n v="5.25"/>
    <n v="91"/>
    <x v="376"/>
    <n v="27.4"/>
  </r>
  <r>
    <n v="2256064"/>
    <s v="Ricoh USA, Inc."/>
    <s v="Savin"/>
    <s v="MP C3504SP"/>
    <s v="MP C3504SP"/>
    <m/>
    <s v="Multifunction Devices (MFD)"/>
    <s v="Standard"/>
    <n v="297"/>
    <n v="432"/>
    <m/>
    <s v="Electro-photographic (EP)"/>
    <x v="1"/>
    <x v="12"/>
    <s v="Yes"/>
    <n v="1.347"/>
    <n v="70.043999999999997"/>
    <n v="22.6538"/>
    <s v="Wired &gt; 20 MHz and &lt; 500 MHz - 100/10 Mb/s Ethernet, Touch Panel Display - Color"/>
    <x v="94"/>
    <d v="2015-12-30T00:00:00"/>
    <s v="United States, Canada"/>
    <s v="ES_20367_MP C3504SP_01052016151242_8294853"/>
    <x v="0"/>
    <n v="5.25"/>
    <n v="91"/>
    <x v="376"/>
    <n v="27.4"/>
  </r>
  <r>
    <n v="2256067"/>
    <s v="Ricoh USA, Inc."/>
    <s v="Savin"/>
    <s v="MP C3504SPG"/>
    <s v="MP C3504SPG"/>
    <m/>
    <s v="Multifunction Devices (MFD)"/>
    <s v="Standard"/>
    <n v="297"/>
    <n v="432"/>
    <m/>
    <s v="Electro-photographic (EP)"/>
    <x v="1"/>
    <x v="12"/>
    <s v="Yes"/>
    <n v="1.347"/>
    <n v="70.043999999999997"/>
    <n v="22.6538"/>
    <s v="Wired &gt; 20 MHz and &lt; 500 MHz - 100/10 Mb/s Ethernet, Touch Panel Display - Color"/>
    <x v="94"/>
    <d v="2015-12-30T00:00:00"/>
    <s v="United States, Canada"/>
    <s v="ES_20367_MP C3504SPG_01052016151316_8148476"/>
    <x v="0"/>
    <n v="5.25"/>
    <n v="91"/>
    <x v="376"/>
    <n v="27.4"/>
  </r>
  <r>
    <n v="2264248"/>
    <s v="Ricoh USA, Inc."/>
    <s v="Savin"/>
    <s v="MP C3504SP TE"/>
    <s v="MP C3504SP TE"/>
    <m/>
    <s v="Multifunction Devices (MFD)"/>
    <s v="Standard"/>
    <n v="297"/>
    <n v="432"/>
    <m/>
    <s v="Electro-photographic (EP)"/>
    <x v="1"/>
    <x v="12"/>
    <s v="Yes"/>
    <n v="1.347"/>
    <n v="70.043999999999997"/>
    <n v="22.6538"/>
    <s v="Wired &gt; 20 MHz and &lt; 500 MHz - 100/10 Mb/s Ethernet, Touch Panel Display - Color"/>
    <x v="72"/>
    <d v="2016-04-14T00:00:00"/>
    <s v="United States, Canada"/>
    <s v="ES_20367_MP C3504SP TE_04142016203618_4006336"/>
    <x v="0"/>
    <n v="5.25"/>
    <n v="91"/>
    <x v="376"/>
    <n v="27.4"/>
  </r>
  <r>
    <n v="2278548"/>
    <s v="Ricoh USA, Inc."/>
    <s v="Savin"/>
    <s v="MP C407SPF"/>
    <s v="MP C407SPF"/>
    <m/>
    <s v="Multifunction Devices (MFD)"/>
    <s v="Standard"/>
    <n v="216"/>
    <n v="356"/>
    <m/>
    <s v="Electro-photographic (EP)"/>
    <x v="1"/>
    <x v="3"/>
    <s v="Yes"/>
    <n v="1.7829999999999999"/>
    <n v="92.715999999999994"/>
    <n v="28.451800000000002"/>
    <s v="Wired &gt; 20 MHz and &lt; 500 MHz - 100/10 Mb/s Ethernet, Internal Disk Drive - Hard-Disk,Touch Panel Display - Color"/>
    <x v="16"/>
    <d v="2016-09-06T00:00:00"/>
    <s v="United States, Canada"/>
    <s v="ES_20367_MP C407SPF_09082016135725_2762825"/>
    <x v="0"/>
    <n v="6.3500000000000005"/>
    <n v="110.06666666666668"/>
    <x v="377"/>
    <n v="33.4"/>
  </r>
  <r>
    <n v="2286170"/>
    <s v="Ricoh USA, Inc."/>
    <s v="Savin"/>
    <s v="MP C407SPFG"/>
    <s v="MP C407SPFG"/>
    <m/>
    <s v="Multifunction Devices (MFD)"/>
    <s v="Standard"/>
    <n v="216"/>
    <n v="356"/>
    <m/>
    <s v="Electro-photographic (EP)"/>
    <x v="1"/>
    <x v="3"/>
    <s v="Yes"/>
    <n v="1.7829999999999999"/>
    <n v="92.715999999999994"/>
    <n v="28.451800000000002"/>
    <s v="Wired &gt; 20 MHz and &lt; 500 MHz - 100/10 Mb/s Ethernet, Internal Disk Drive - Hard-Disk,Touch Panel Display - Color"/>
    <x v="95"/>
    <d v="2016-12-14T00:00:00"/>
    <s v="United States, Canada"/>
    <s v="ES_20367_MP C407SPFG_12142016151758_5234745"/>
    <x v="0"/>
    <n v="6.3500000000000005"/>
    <n v="110.06666666666668"/>
    <x v="377"/>
    <n v="33.4"/>
  </r>
  <r>
    <n v="2285499"/>
    <s v="Ricoh USA, Inc."/>
    <s v="Savin"/>
    <s v="MP C4504exSP"/>
    <s v="MP C4504exSP"/>
    <m/>
    <s v="Multifunction Devices (MFD)"/>
    <s v="Standard"/>
    <n v="297"/>
    <n v="432"/>
    <m/>
    <s v="Electro-photographic (EP)"/>
    <x v="1"/>
    <x v="13"/>
    <s v="Yes"/>
    <n v="1.79"/>
    <n v="93.08"/>
    <n v="28.5688"/>
    <s v="Wired &gt; 20 MHz and &lt; 500 MHz - 100/10 Mb/s Ethernet, Touch Panel Display - Color"/>
    <x v="36"/>
    <d v="2016-12-05T00:00:00"/>
    <s v="United States, Canada"/>
    <s v="ES_20367_MP C4504exSP_12052016195204_2604069"/>
    <x v="0"/>
    <n v="7.25"/>
    <n v="125.66666666666667"/>
    <x v="378"/>
    <n v="35.200000000000003"/>
  </r>
  <r>
    <n v="2285501"/>
    <s v="Ricoh USA, Inc."/>
    <s v="Savin"/>
    <s v="MP C4504exSPG"/>
    <s v="MP C4504exSPG"/>
    <m/>
    <s v="Multifunction Devices (MFD)"/>
    <s v="Standard"/>
    <n v="297"/>
    <n v="432"/>
    <m/>
    <s v="Electro-photographic (EP)"/>
    <x v="1"/>
    <x v="13"/>
    <s v="Yes"/>
    <n v="1.79"/>
    <n v="93.08"/>
    <n v="28.5688"/>
    <s v="Wired &gt; 20 MHz and &lt; 500 MHz - 100/10 Mb/s Ethernet, Touch Panel Display - Color"/>
    <x v="47"/>
    <d v="2016-12-05T00:00:00"/>
    <s v="United States, Canada"/>
    <s v="ES_20367_MP C4504exSPG_12052016195241_9630510"/>
    <x v="0"/>
    <n v="7.25"/>
    <n v="125.66666666666667"/>
    <x v="378"/>
    <n v="35.200000000000003"/>
  </r>
  <r>
    <n v="2256088"/>
    <s v="Ricoh USA, Inc."/>
    <s v="Savin"/>
    <s v="MP C4504SP"/>
    <s v="MP C4504SP"/>
    <m/>
    <s v="Multifunction Devices (MFD)"/>
    <s v="Standard"/>
    <n v="297"/>
    <n v="432"/>
    <m/>
    <s v="Electro-photographic (EP)"/>
    <x v="1"/>
    <x v="13"/>
    <s v="Yes"/>
    <n v="1.79"/>
    <n v="93.08"/>
    <n v="28.5688"/>
    <s v="Wired &gt; 20 MHz and &lt; 500 MHz - 100/10 Mb/s Ethernet, Touch Panel Display - Color"/>
    <x v="94"/>
    <d v="2015-12-30T00:00:00"/>
    <s v="United States, Canada"/>
    <s v="ES_20367_MP C4504SP_01052016191210_6695082"/>
    <x v="0"/>
    <n v="7.25"/>
    <n v="125.66666666666667"/>
    <x v="378"/>
    <n v="35.200000000000003"/>
  </r>
  <r>
    <n v="2256091"/>
    <s v="Ricoh USA, Inc."/>
    <s v="Savin"/>
    <s v="MP C4504SPG"/>
    <s v="MP C4504SPG"/>
    <m/>
    <s v="Multifunction Devices (MFD)"/>
    <s v="Standard"/>
    <n v="297"/>
    <n v="432"/>
    <m/>
    <s v="Electro-photographic (EP)"/>
    <x v="1"/>
    <x v="13"/>
    <s v="Yes"/>
    <n v="1.79"/>
    <n v="93.08"/>
    <n v="28.5688"/>
    <s v="Wired &gt; 20 MHz and &lt; 500 MHz - 100/10 Mb/s Ethernet, Touch Panel Display - Color"/>
    <x v="94"/>
    <d v="2015-12-30T00:00:00"/>
    <s v="United States, Canada"/>
    <s v="ES_20367_MP C4504SPG_01052016191246_4358845"/>
    <x v="0"/>
    <n v="7.25"/>
    <n v="125.66666666666667"/>
    <x v="378"/>
    <n v="35.200000000000003"/>
  </r>
  <r>
    <n v="2264251"/>
    <s v="Ricoh USA, Inc."/>
    <s v="Savin"/>
    <s v="MP C4504SP TE"/>
    <s v="MP C4504SP TE"/>
    <m/>
    <s v="Multifunction Devices (MFD)"/>
    <s v="Standard"/>
    <n v="297"/>
    <n v="432"/>
    <m/>
    <s v="Electro-photographic (EP)"/>
    <x v="1"/>
    <x v="13"/>
    <s v="Yes"/>
    <n v="1.79"/>
    <n v="93.08"/>
    <n v="28.5688"/>
    <s v="Wired &gt; 20 MHz and &lt; 500 MHz - 100/10 Mb/s Ethernet, Touch Panel Display - Color"/>
    <x v="72"/>
    <d v="2016-04-14T00:00:00"/>
    <s v="United States, Canada"/>
    <s v="ES_20367_MP C4504SP TE_04142016204338_6320604"/>
    <x v="0"/>
    <n v="7.25"/>
    <n v="125.66666666666667"/>
    <x v="378"/>
    <n v="35.200000000000003"/>
  </r>
  <r>
    <n v="2285553"/>
    <s v="Ricoh USA, Inc."/>
    <s v="Savin"/>
    <s v="MP C5504exSP"/>
    <s v="MP C5504exSP"/>
    <m/>
    <s v="Multifunction Devices (MFD)"/>
    <s v="Standard"/>
    <n v="297"/>
    <n v="432"/>
    <m/>
    <s v="Electro-photographic (EP)"/>
    <x v="1"/>
    <x v="21"/>
    <s v="Yes"/>
    <n v="2.504"/>
    <n v="130.208"/>
    <n v="37.824799999999996"/>
    <s v="Wired &gt; 20 MHz and &lt; 500 MHz - 100/10 Mb/s Ethernet, Touch Panel Display - Color"/>
    <x v="36"/>
    <d v="2016-12-05T00:00:00"/>
    <s v="United States, Canada"/>
    <s v="ES_20367_MP C5504exSP_12062016203636_5264388"/>
    <x v="0"/>
    <n v="9.25"/>
    <n v="160.33333333333334"/>
    <x v="379"/>
    <n v="41.2"/>
  </r>
  <r>
    <n v="2285504"/>
    <s v="Ricoh USA, Inc."/>
    <s v="Savin"/>
    <s v="MP C6004exSP"/>
    <s v="MP C6004exSP"/>
    <m/>
    <s v="Multifunction Devices (MFD)"/>
    <s v="Standard"/>
    <n v="297"/>
    <n v="432"/>
    <m/>
    <s v="Electro-photographic (EP)"/>
    <x v="1"/>
    <x v="26"/>
    <s v="Yes"/>
    <n v="2.7530000000000001"/>
    <n v="143.15600000000001"/>
    <n v="41.061799999999998"/>
    <s v="Wired &gt; 20 MHz and &lt; 500 MHz - 100/10 Mb/s Ethernet, Touch Panel Display - Color"/>
    <x v="36"/>
    <d v="2016-12-05T00:00:00"/>
    <s v="United States, Canada"/>
    <s v="ES_20367_MP C6004exSP_12052016200415_4513896"/>
    <x v="0"/>
    <n v="10.25"/>
    <n v="177.66666666666666"/>
    <x v="380"/>
    <n v="44.2"/>
  </r>
  <r>
    <n v="2285506"/>
    <s v="Ricoh USA, Inc."/>
    <s v="Savin"/>
    <s v="MP C6004exSPG"/>
    <s v="MP C6004exSPG"/>
    <m/>
    <s v="Multifunction Devices (MFD)"/>
    <s v="Standard"/>
    <n v="297"/>
    <n v="432"/>
    <m/>
    <s v="Electro-photographic (EP)"/>
    <x v="1"/>
    <x v="26"/>
    <s v="Yes"/>
    <n v="2.7530000000000001"/>
    <n v="143.15600000000001"/>
    <n v="41.061799999999998"/>
    <s v="Wired &gt; 20 MHz and &lt; 500 MHz - 100/10 Mb/s Ethernet, Touch Panel Display - Color"/>
    <x v="47"/>
    <d v="2016-12-05T00:00:00"/>
    <s v="United States, Canada"/>
    <s v="ES_20367_MP C6004exSPG_12052016200448_9653112"/>
    <x v="0"/>
    <n v="10.25"/>
    <n v="177.66666666666666"/>
    <x v="380"/>
    <n v="44.2"/>
  </r>
  <r>
    <n v="2256095"/>
    <s v="Ricoh USA, Inc."/>
    <s v="Savin"/>
    <s v="MP C6004SP"/>
    <s v="MP C6004SP"/>
    <m/>
    <s v="Multifunction Devices (MFD)"/>
    <s v="Standard"/>
    <n v="297"/>
    <n v="432"/>
    <m/>
    <s v="Electro-photographic (EP)"/>
    <x v="1"/>
    <x v="26"/>
    <s v="Yes"/>
    <n v="2.7530000000000001"/>
    <n v="143.15600000000001"/>
    <n v="41.061799999999998"/>
    <s v="Wired &gt; 20 MHz and &lt; 500 MHz - 100/10 Mb/s Ethernet, Touch Panel Display - Color"/>
    <x v="94"/>
    <d v="2015-12-30T00:00:00"/>
    <s v="United States, Canada"/>
    <s v="ES_20367_MP C6004SP_01052016191937_3861458"/>
    <x v="0"/>
    <n v="10.25"/>
    <n v="177.66666666666666"/>
    <x v="380"/>
    <n v="44.2"/>
  </r>
  <r>
    <n v="2256098"/>
    <s v="Ricoh USA, Inc."/>
    <s v="Savin"/>
    <s v="MP C6004SPG"/>
    <s v="MP C6004SPG"/>
    <m/>
    <s v="Multifunction Devices (MFD)"/>
    <s v="Standard"/>
    <n v="297"/>
    <n v="432"/>
    <m/>
    <s v="Electro-photographic (EP)"/>
    <x v="1"/>
    <x v="26"/>
    <s v="Yes"/>
    <n v="2.7530000000000001"/>
    <n v="143.15600000000001"/>
    <n v="41.061799999999998"/>
    <s v="Wired &gt; 20 MHz and &lt; 500 MHz - 100/10 Mb/s Ethernet, Touch Panel Display - Color"/>
    <x v="94"/>
    <d v="2015-12-30T00:00:00"/>
    <s v="United States, Canada"/>
    <s v="ES_20367_MP C6004SPG_01052016192013_9100853"/>
    <x v="0"/>
    <n v="10.25"/>
    <n v="177.66666666666666"/>
    <x v="380"/>
    <n v="44.2"/>
  </r>
  <r>
    <n v="2264254"/>
    <s v="Ricoh USA, Inc."/>
    <s v="Savin"/>
    <s v="MP C6004SP TE"/>
    <s v="MP C6004SP TE"/>
    <m/>
    <s v="Multifunction Devices (MFD)"/>
    <s v="Standard"/>
    <n v="297"/>
    <n v="432"/>
    <m/>
    <s v="Electro-photographic (EP)"/>
    <x v="1"/>
    <x v="26"/>
    <s v="Yes"/>
    <n v="2.7530000000000001"/>
    <n v="143.15600000000001"/>
    <n v="41.061799999999998"/>
    <s v="Wired &gt; 20 MHz and &lt; 500 MHz - 100/10 Mb/s Ethernet, Touch Panel Display - Color"/>
    <x v="72"/>
    <d v="2016-04-14T00:00:00"/>
    <s v="United States, Canada"/>
    <s v="ES_20367_MP C6004SP TE_04142016205437_1333816"/>
    <x v="0"/>
    <n v="10.25"/>
    <n v="177.66666666666666"/>
    <x v="380"/>
    <n v="44.2"/>
  </r>
  <r>
    <n v="2269140"/>
    <s v="Ricoh USA, Inc."/>
    <s v="Savin"/>
    <s v="MP C6503SP"/>
    <s v="MP C6503SP"/>
    <m/>
    <s v="Multifunction Devices (MFD)"/>
    <s v="Standard"/>
    <n v="330"/>
    <n v="488"/>
    <m/>
    <s v="Electro-photographic (EP)"/>
    <x v="1"/>
    <x v="15"/>
    <s v="Yes"/>
    <n v="4.5940000000000003"/>
    <n v="238.88800000000001"/>
    <n v="65.033799999999999"/>
    <s v="Wired &gt; 20 MHz and &lt; 500 MHz - 100/10 Mb/s Ethernet, Touch Panel Display - Color"/>
    <x v="43"/>
    <d v="2016-06-02T00:00:00"/>
    <s v="United States, Canada"/>
    <s v="ES_20367_MP C6503SP_06082016143055_9065263"/>
    <x v="0"/>
    <n v="11.25"/>
    <n v="195"/>
    <x v="356"/>
    <n v="53.599999999999994"/>
  </r>
  <r>
    <n v="2269144"/>
    <s v="Ricoh USA, Inc."/>
    <s v="Savin"/>
    <s v="MP C8003SP"/>
    <s v="MP C8003SP"/>
    <m/>
    <s v="Multifunction Devices (MFD)"/>
    <s v="Standard"/>
    <n v="330"/>
    <n v="488"/>
    <m/>
    <s v="Electro-photographic (EP)"/>
    <x v="1"/>
    <x v="28"/>
    <s v="Yes"/>
    <n v="6.23"/>
    <n v="323.95999999999998"/>
    <n v="86.876400000000004"/>
    <s v="Wired &gt; 20 MHz and &lt; 500 MHz - 100/10 Mb/s Ethernet, Touch Panel Display - Color"/>
    <x v="43"/>
    <d v="2016-06-02T00:00:00"/>
    <s v="United States, Canada"/>
    <s v="ES_20367_MP C8003SP_06082016143334_7009453"/>
    <x v="0"/>
    <n v="19.250000000000004"/>
    <n v="333.66666666666674"/>
    <x v="357"/>
    <n v="86.6"/>
  </r>
  <r>
    <n v="2244689"/>
    <s v="Ricoh USA, Inc."/>
    <s v="Savin"/>
    <s v="Pro 8100Se"/>
    <s v="Pro 8100Se"/>
    <m/>
    <s v="Multifunction Devices (MFD)"/>
    <s v="Standard"/>
    <n v="297"/>
    <n v="432"/>
    <m/>
    <s v="Electro-photographic (EP)"/>
    <x v="0"/>
    <x v="23"/>
    <s v="Yes"/>
    <n v="11.967000000000001"/>
    <n v="622.28399999999999"/>
    <n v="164.23680000000007"/>
    <s v="Wired &gt; 500 MHz - 1 Gb/s Ethernet, None"/>
    <x v="96"/>
    <d v="2015-07-29T00:00:00"/>
    <s v="United States, Canada"/>
    <s v="ES_20367_Pro 8100Se_07302015143835_5123962"/>
    <x v="0"/>
    <n v="21.150000000000002"/>
    <n v="366.60000000000008"/>
    <x v="381"/>
    <n v="131.80000000000001"/>
  </r>
  <r>
    <n v="2233969"/>
    <s v="Ricoh USA, Inc."/>
    <s v="Savin"/>
    <s v="Pro 8110"/>
    <s v="Pro 8110"/>
    <m/>
    <s v="Printers"/>
    <s v="Standard"/>
    <n v="297"/>
    <n v="432"/>
    <m/>
    <s v="Electro-photographic (EP)"/>
    <x v="0"/>
    <x v="50"/>
    <s v="Yes"/>
    <n v="14.256"/>
    <n v="741.31200000000001"/>
    <n v="194.5034"/>
    <s v="Wired &gt; 500 MHz - 1 Gb/s Ethernet, Internal Disk Drive - Hard-Disk,Touch Panel Display - Color"/>
    <x v="97"/>
    <d v="2015-02-25T00:00:00"/>
    <s v="United States, Canada"/>
    <s v="ES_20367_Pro 8110_02262015135748_9713026"/>
    <x v="1"/>
    <n v="22.900000000000009"/>
    <n v="396.93333333333345"/>
    <x v="382"/>
    <n v="168.5"/>
  </r>
  <r>
    <n v="2244683"/>
    <s v="Ricoh USA, Inc."/>
    <s v="Savin"/>
    <s v="Pro 8110e"/>
    <s v="Pro 8110e"/>
    <m/>
    <s v="Printers"/>
    <s v="Standard"/>
    <n v="297"/>
    <n v="432"/>
    <m/>
    <s v="Electro-photographic (EP)"/>
    <x v="0"/>
    <x v="50"/>
    <s v="Yes"/>
    <n v="14.256"/>
    <n v="741.31200000000001"/>
    <n v="194.5034"/>
    <s v="Wired &gt; 500 MHz - 1 Gb/s Ethernet, Internal Disk Drive - Hard-Disk,Touch Panel Display - Color"/>
    <x v="96"/>
    <d v="2015-07-27T00:00:00"/>
    <s v="United States, Canada"/>
    <s v="ES_20367_Pro 8110e_07302015142815_2535129"/>
    <x v="1"/>
    <n v="22.900000000000009"/>
    <n v="396.93333333333345"/>
    <x v="382"/>
    <n v="168.5"/>
  </r>
  <r>
    <n v="2244692"/>
    <s v="Ricoh USA, Inc."/>
    <s v="Savin"/>
    <s v="Pro 8110Se"/>
    <s v="Pro 8110Se"/>
    <m/>
    <s v="Multifunction Devices (MFD)"/>
    <s v="Standard"/>
    <n v="297"/>
    <n v="432"/>
    <m/>
    <s v="Electro-photographic (EP)"/>
    <x v="0"/>
    <x v="50"/>
    <s v="Yes"/>
    <n v="13.895"/>
    <n v="722.54"/>
    <n v="189.30079999999998"/>
    <s v="Wired &gt; 500 MHz - 1 Gb/s Ethernet, None"/>
    <x v="96"/>
    <d v="2015-07-29T00:00:00"/>
    <s v="United States, Canada"/>
    <s v="ES_20367_Pro 8110Se_07302015144815_7191789"/>
    <x v="0"/>
    <n v="30.150000000000002"/>
    <n v="522.6"/>
    <x v="383"/>
    <n v="188.8"/>
  </r>
  <r>
    <n v="2234026"/>
    <s v="Ricoh USA, Inc."/>
    <s v="Savin"/>
    <s v="Pro 8120"/>
    <s v="Pro 8120"/>
    <m/>
    <s v="Printers"/>
    <s v="Standard"/>
    <n v="297"/>
    <n v="432"/>
    <m/>
    <s v="Electro-photographic (EP)"/>
    <x v="0"/>
    <x v="51"/>
    <s v="Yes"/>
    <n v="17.969000000000001"/>
    <n v="934.38800000000003"/>
    <n v="242.8374"/>
    <s v="Wired &gt; 500 MHz - 1 Gb/s Ethernet, Internal Disk Drive - Hard-Disk,Touch Panel Display - Color"/>
    <x v="97"/>
    <d v="2015-03-02T00:00:00"/>
    <s v="United States, Canada"/>
    <s v="ES_20367_Pro 8120_03022015202848_1120071"/>
    <x v="1"/>
    <n v="36.65"/>
    <n v="635.26666666666665"/>
    <x v="384"/>
    <n v="233.5"/>
  </r>
  <r>
    <n v="2244686"/>
    <s v="Ricoh USA, Inc."/>
    <s v="Savin"/>
    <s v="Pro 8120e"/>
    <s v="Pro 8120e"/>
    <m/>
    <s v="Printers"/>
    <s v="Standard"/>
    <n v="297"/>
    <n v="432"/>
    <m/>
    <s v="Electro-photographic (EP)"/>
    <x v="0"/>
    <x v="51"/>
    <s v="Yes"/>
    <n v="17.969000000000001"/>
    <n v="934.38800000000003"/>
    <n v="242.8374"/>
    <s v="Wired &gt; 500 MHz - 1 Gb/s Ethernet, Internal Disk Drive - Hard-Disk,Touch Panel Display - Color"/>
    <x v="96"/>
    <d v="2015-07-29T00:00:00"/>
    <s v="United States, Canada"/>
    <s v="ES_20367_Pro 8120e_07302015143203_4281130"/>
    <x v="1"/>
    <n v="36.65"/>
    <n v="635.26666666666665"/>
    <x v="384"/>
    <n v="233.5"/>
  </r>
  <r>
    <n v="2244695"/>
    <s v="Ricoh USA, Inc."/>
    <s v="Savin"/>
    <s v="Pro 8120Se"/>
    <s v="Pro 8120Se"/>
    <m/>
    <s v="Multifunction Devices (MFD)"/>
    <s v="Standard"/>
    <n v="297"/>
    <n v="432"/>
    <m/>
    <s v="Electro-photographic (EP)"/>
    <x v="0"/>
    <x v="51"/>
    <s v="Yes"/>
    <n v="17.64"/>
    <n v="917.28"/>
    <n v="237.92079999999996"/>
    <s v="Wired &gt; 500 MHz - 1 Gb/s Ethernet, None"/>
    <x v="96"/>
    <d v="2015-07-29T00:00:00"/>
    <s v="United States, Canada"/>
    <s v="ES_20367_Pro 8120Se_07302015145107_7987289"/>
    <x v="0"/>
    <n v="45.15"/>
    <n v="782.59999999999991"/>
    <x v="385"/>
    <n v="283.8"/>
  </r>
  <r>
    <n v="2274624"/>
    <s v="Ricoh USA, Inc."/>
    <s v="Savin"/>
    <s v="Pro 8200S"/>
    <s v="Pro 8200S"/>
    <m/>
    <s v="Multifunction Devices (MFD)"/>
    <s v="Standard"/>
    <n v="297"/>
    <n v="432"/>
    <m/>
    <s v="Electro-photographic (EP)"/>
    <x v="0"/>
    <x v="59"/>
    <s v="Yes"/>
    <n v="11.894"/>
    <n v="618.48800000000006"/>
    <n v="163.86239999999998"/>
    <s v="Wired &gt; 20 MHz and &lt; 500 MHz - 100/10 Mb/s Ethernet, Internal Disk Drive - Hard-Disk,Scanners with non-CCFL Lamps - Light-Emitting Diodes (LED),Touch Panel Display - Color"/>
    <x v="98"/>
    <d v="2016-08-09T00:00:00"/>
    <s v="United States, Canada"/>
    <s v="ES_20367_Pro 8200S_08112016114022_7580678"/>
    <x v="0"/>
    <n v="21.749999999999996"/>
    <n v="376.99999999999994"/>
    <x v="386"/>
    <n v="135.59999999999997"/>
  </r>
  <r>
    <n v="2274618"/>
    <s v="Ricoh USA, Inc."/>
    <s v="Savin"/>
    <s v="Pro 8210"/>
    <s v="Pro 8210"/>
    <m/>
    <s v="Printers"/>
    <s v="Standard"/>
    <n v="297"/>
    <n v="432"/>
    <m/>
    <s v="Electro-photographic (EP)"/>
    <x v="0"/>
    <x v="60"/>
    <s v="Yes"/>
    <n v="13.975"/>
    <n v="726.7"/>
    <n v="190.15879999999996"/>
    <s v="Wired &gt; 20 MHz and &lt; 500 MHz - 100/10 Mb/s Ethernet, Internal Disk Drive - Hard-Disk,Touch Panel Display - Color"/>
    <x v="98"/>
    <d v="2016-08-09T00:00:00"/>
    <s v="United States, Canada"/>
    <s v="ES_20367_Pro 8210_08112016113110_7996060"/>
    <x v="1"/>
    <n v="23.450000000000006"/>
    <n v="406.46666666666675"/>
    <x v="387"/>
    <n v="171.10000000000002"/>
  </r>
  <r>
    <n v="2274627"/>
    <s v="Ricoh USA, Inc."/>
    <s v="Savin"/>
    <s v="Pro 8210S"/>
    <s v="Pro 8210S"/>
    <m/>
    <s v="Multifunction Devices (MFD)"/>
    <s v="Standard"/>
    <n v="297"/>
    <n v="432"/>
    <m/>
    <s v="Electro-photographic (EP)"/>
    <x v="0"/>
    <x v="60"/>
    <s v="Yes"/>
    <n v="13.956"/>
    <n v="725.71199999999999"/>
    <n v="190.68139999999997"/>
    <s v="Wired &gt; 20 MHz and &lt; 500 MHz - 100/10 Mb/s Ethernet, Internal Disk Drive - Hard-Disk,Scanners with non-CCFL Lamps - Light-Emitting Diodes (LED),Touch Panel Display - Color"/>
    <x v="98"/>
    <d v="2016-08-09T00:00:00"/>
    <s v="United States, Canada"/>
    <s v="ES_20367_Pro 8210S_08112016114438_7109161"/>
    <x v="0"/>
    <n v="30.749999999999996"/>
    <n v="532.99999999999989"/>
    <x v="388"/>
    <n v="192.59999999999997"/>
  </r>
  <r>
    <n v="2274620"/>
    <s v="Ricoh USA, Inc."/>
    <s v="Savin"/>
    <s v="Pro 8220"/>
    <s v="Pro 8220"/>
    <m/>
    <s v="Printers"/>
    <s v="Standard"/>
    <n v="297"/>
    <n v="432"/>
    <m/>
    <s v="Electro-photographic (EP)"/>
    <x v="0"/>
    <x v="45"/>
    <s v="Yes"/>
    <n v="17.510000000000002"/>
    <n v="910.52"/>
    <n v="236.10079999999999"/>
    <s v="Wired &gt; 20 MHz and &lt; 500 MHz - 100/10 Mb/s Ethernet, Internal Disk Drive - Hard-Disk,Touch Panel Display - Color"/>
    <x v="98"/>
    <d v="2016-08-09T00:00:00"/>
    <s v="United States, Canada"/>
    <s v="ES_20367_Pro 8220_08112016113347_6084030"/>
    <x v="1"/>
    <n v="37.20000000000001"/>
    <n v="644.80000000000018"/>
    <x v="389"/>
    <n v="236.09999999999991"/>
  </r>
  <r>
    <n v="2274630"/>
    <s v="Ricoh USA, Inc."/>
    <s v="Savin"/>
    <s v="Pro 8220S"/>
    <s v="Pro 8220S"/>
    <m/>
    <s v="Multifunction Devices (MFD)"/>
    <s v="Standard"/>
    <n v="297"/>
    <n v="432"/>
    <m/>
    <s v="Electro-photographic (EP)"/>
    <x v="0"/>
    <x v="45"/>
    <s v="Yes"/>
    <n v="17.356999999999999"/>
    <n v="902.56399999999996"/>
    <n v="234.86840000000001"/>
    <s v="Wired &gt; 20 MHz and &lt; 500 MHz - 100/10 Mb/s Ethernet, Internal Disk Drive - Hard-Disk,Scanners with non-CCFL Lamps - Light-Emitting Diodes (LED),Touch Panel Display - Color"/>
    <x v="98"/>
    <d v="2016-08-09T00:00:00"/>
    <s v="United States, Canada"/>
    <s v="ES_20367_Pro 8220S_08112016114857_6352446"/>
    <x v="0"/>
    <n v="45.749999999999993"/>
    <n v="792.99999999999989"/>
    <x v="390"/>
    <n v="287.59999999999997"/>
  </r>
  <r>
    <n v="2269416"/>
    <s v="Ricoh USA, Inc."/>
    <s v="Savin"/>
    <s v="Pro C5200S"/>
    <s v="Pro C5200S"/>
    <m/>
    <s v="Multifunction Devices (MFD)"/>
    <s v="Standard"/>
    <n v="330"/>
    <n v="488"/>
    <m/>
    <s v="Electro-photographic (EP)"/>
    <x v="1"/>
    <x v="15"/>
    <s v="Yes"/>
    <n v="6.2480000000000002"/>
    <n v="324.89600000000002"/>
    <n v="85.844200000000001"/>
    <s v="Wired &gt; 20 MHz and &lt; 500 MHz - 100/10 Mb/s Ethernet, Touch Panel Display - Color"/>
    <x v="77"/>
    <d v="2016-10-17T00:00:00"/>
    <s v="United States, Canada"/>
    <s v="ES_20367_Pro C5200S_06132016094902_7469815"/>
    <x v="0"/>
    <n v="11.25"/>
    <n v="195"/>
    <x v="391"/>
    <n v="53.599999999999994"/>
  </r>
  <r>
    <n v="2269420"/>
    <s v="Ricoh USA, Inc."/>
    <s v="Savin"/>
    <s v="Pro C5210S"/>
    <s v="Pro C5210S"/>
    <m/>
    <s v="Multifunction Devices (MFD)"/>
    <s v="Standard"/>
    <n v="330"/>
    <n v="488"/>
    <m/>
    <s v="Electro-photographic (EP)"/>
    <x v="1"/>
    <x v="28"/>
    <s v="Yes"/>
    <n v="7.4420000000000002"/>
    <n v="386.98399999999998"/>
    <n v="101.3402"/>
    <s v="Wired &gt; 20 MHz and &lt; 500 MHz - 100/10 Mb/s Ethernet, Touch Panel Display - Color"/>
    <x v="77"/>
    <d v="2016-10-17T00:00:00"/>
    <s v="United States, Canada"/>
    <s v="ES_20367_Pro C5210S_06132016095247_7296096"/>
    <x v="0"/>
    <n v="19.250000000000004"/>
    <n v="333.66666666666674"/>
    <x v="392"/>
    <n v="86.6"/>
  </r>
  <r>
    <n v="2222757"/>
    <s v="Ricoh USA, Inc."/>
    <s v="Savin"/>
    <s v="Pro C9100"/>
    <s v="Pro C9100"/>
    <m/>
    <s v="Printers"/>
    <s v="Standard"/>
    <n v="330"/>
    <n v="700"/>
    <m/>
    <s v="Electro-photographic (EP)"/>
    <x v="1"/>
    <x v="50"/>
    <s v="Yes"/>
    <n v="27.548999999999999"/>
    <n v="1432.548"/>
    <n v="371.16299999999995"/>
    <s v="Wired &gt; 500 MHz - 1 Gb/s Ethernet, None"/>
    <x v="99"/>
    <d v="2016-06-28T00:00:00"/>
    <s v="United States, Canada"/>
    <s v="ES_20367_Pro C9100_10202014144402_8801772"/>
    <x v="1"/>
    <n v="37.65"/>
    <n v="652.6"/>
    <x v="393"/>
    <n v="333.9"/>
  </r>
  <r>
    <n v="2222753"/>
    <s v="Ricoh USA, Inc."/>
    <s v="Savin"/>
    <s v="Pro C9110"/>
    <s v="Pro C9110"/>
    <m/>
    <s v="Printers"/>
    <s v="Standard"/>
    <n v="330"/>
    <n v="700"/>
    <m/>
    <s v="Electro-photographic (EP)"/>
    <x v="1"/>
    <x v="32"/>
    <s v="Yes"/>
    <n v="30.797000000000001"/>
    <n v="1601.444"/>
    <n v="413.387"/>
    <s v="Wired &gt; 500 MHz - 1 Gb/s Ethernet, None"/>
    <x v="99"/>
    <d v="2016-06-28T00:00:00"/>
    <s v="United States, Canada"/>
    <s v="ES_20367_Pro C9110_10202014144032_8955519"/>
    <x v="1"/>
    <n v="51.65"/>
    <n v="895.26666666666654"/>
    <x v="394"/>
    <n v="453.9"/>
  </r>
  <r>
    <n v="2261139"/>
    <s v="Ricoh USA, Inc."/>
    <s v="Savin"/>
    <s v="SP 4510DN LE"/>
    <s v="SP 4510DN LE"/>
    <m/>
    <s v="Printers"/>
    <s v="Standard"/>
    <n v="356"/>
    <n v="216"/>
    <m/>
    <s v="Electro-photographic (EP)"/>
    <x v="0"/>
    <x v="3"/>
    <s v="Yes"/>
    <n v="1.752"/>
    <n v="91.103999999999999"/>
    <n v="25.347399999999997"/>
    <s v="Wired &gt; 500 MHz - 1 Gb/s Ethernet, None"/>
    <x v="46"/>
    <d v="2016-03-01T00:00:00"/>
    <s v="United States, Canada"/>
    <s v="ES_20367_SP 4510DN LE_03012016195220_9248872"/>
    <x v="1"/>
    <n v="3.2199999999999998"/>
    <n v="55.813333333333333"/>
    <x v="395"/>
    <n v="27.799999999999997"/>
  </r>
  <r>
    <n v="2261136"/>
    <s v="Ricoh USA, Inc."/>
    <s v="Savin"/>
    <s v="SP 4510DN TE"/>
    <s v="SP 4510DN TE"/>
    <m/>
    <s v="Printers"/>
    <s v="Standard"/>
    <n v="356"/>
    <n v="216"/>
    <m/>
    <s v="Electro-photographic (EP)"/>
    <x v="0"/>
    <x v="3"/>
    <s v="Yes"/>
    <n v="1.752"/>
    <n v="91.103999999999999"/>
    <n v="25.347399999999997"/>
    <s v="Wired &gt; 500 MHz - 1 Gb/s Ethernet, None"/>
    <x v="46"/>
    <d v="2016-03-01T00:00:00"/>
    <s v="United States, Canada"/>
    <s v="ES_20367_SP 4510DN TE_03012016195141_2349598"/>
    <x v="1"/>
    <n v="3.2199999999999998"/>
    <n v="55.813333333333333"/>
    <x v="395"/>
    <n v="27.799999999999997"/>
  </r>
  <r>
    <n v="2261012"/>
    <s v="Ricoh USA, Inc."/>
    <s v="Savin"/>
    <s v="SP 4510SF LE"/>
    <s v="SP 4510SF LE"/>
    <m/>
    <s v="Multifunction Devices (MFD)"/>
    <s v="Standard"/>
    <n v="356"/>
    <n v="216"/>
    <m/>
    <s v="Electro-photographic (EP)"/>
    <x v="0"/>
    <x v="3"/>
    <s v="Yes"/>
    <n v="1.756"/>
    <n v="91.311999999999998"/>
    <n v="26.782600000000002"/>
    <s v="Wired &gt; 500 MHz - 1 Gb/s Ethernet, Touch Panel Display - Color"/>
    <x v="46"/>
    <d v="2016-02-29T00:00:00"/>
    <s v="United States, Canada"/>
    <s v="ES_20367_SP 4510SF LE_02292016143538_5162920"/>
    <x v="0"/>
    <n v="3.77"/>
    <n v="65.346666666666664"/>
    <x v="363"/>
    <n v="29.500000000000004"/>
  </r>
  <r>
    <n v="2261009"/>
    <s v="Ricoh USA, Inc."/>
    <s v="Savin"/>
    <s v="SP 4510SF TE"/>
    <s v="SP 4510SF TE"/>
    <m/>
    <s v="Multifunction Devices (MFD)"/>
    <s v="Standard"/>
    <n v="356"/>
    <n v="216"/>
    <m/>
    <s v="Electro-photographic (EP)"/>
    <x v="0"/>
    <x v="3"/>
    <s v="Yes"/>
    <n v="1.756"/>
    <n v="91.311999999999998"/>
    <n v="26.782600000000002"/>
    <s v="Wired &gt; 500 MHz - 1 Gb/s Ethernet, Touch Panel Display - Color"/>
    <x v="46"/>
    <d v="2016-02-29T00:00:00"/>
    <s v="United States, Canada"/>
    <s v="ES_20367_SP 4510SF TE_02292016143431_5861377"/>
    <x v="0"/>
    <n v="3.77"/>
    <n v="65.346666666666664"/>
    <x v="363"/>
    <n v="29.500000000000004"/>
  </r>
  <r>
    <n v="2261149"/>
    <s v="Ricoh USA, Inc."/>
    <s v="Savin"/>
    <s v="SP 4520DN LE"/>
    <s v="SP 4520DN LE"/>
    <m/>
    <s v="Printers"/>
    <s v="Standard"/>
    <n v="356"/>
    <n v="216"/>
    <m/>
    <s v="Electro-photographic (EP)"/>
    <x v="0"/>
    <x v="3"/>
    <s v="Yes"/>
    <n v="1.7529999999999999"/>
    <n v="91.156000000000006"/>
    <n v="26.116999999999997"/>
    <s v="Wired &gt; 500 MHz - 1 Gb/s Ethernet, Touch Panel Display - Color"/>
    <x v="46"/>
    <d v="2016-03-01T00:00:00"/>
    <s v="United States, Canada"/>
    <s v="ES_20367_SP 4520DN LE_03012016200119_9681840"/>
    <x v="1"/>
    <n v="3.2199999999999998"/>
    <n v="55.813333333333333"/>
    <x v="396"/>
    <n v="27.799999999999997"/>
  </r>
  <r>
    <n v="2261146"/>
    <s v="Ricoh USA, Inc."/>
    <s v="Savin"/>
    <s v="SP 4520DN TE"/>
    <s v="SP 4520DN TE"/>
    <m/>
    <s v="Printers"/>
    <s v="Standard"/>
    <n v="356"/>
    <n v="216"/>
    <m/>
    <s v="Electro-photographic (EP)"/>
    <x v="0"/>
    <x v="3"/>
    <s v="Yes"/>
    <n v="1.7529999999999999"/>
    <n v="91.156000000000006"/>
    <n v="26.116999999999997"/>
    <s v="Wired &gt; 500 MHz - 1 Gb/s Ethernet, Touch Panel Display - Color"/>
    <x v="46"/>
    <d v="2016-03-01T00:00:00"/>
    <s v="United States, Canada"/>
    <s v="ES_20367_SP 4520DN TE_03012016200040_1068497"/>
    <x v="1"/>
    <n v="3.2199999999999998"/>
    <n v="55.813333333333333"/>
    <x v="396"/>
    <n v="27.799999999999997"/>
  </r>
  <r>
    <n v="2261312"/>
    <s v="Ricoh USA, Inc."/>
    <s v="Savin"/>
    <s v="SP 5300DN"/>
    <s v="SP 5300DN"/>
    <m/>
    <s v="Printers"/>
    <s v="Standard"/>
    <n v="356"/>
    <n v="216"/>
    <m/>
    <s v="Electro-photographic (EP)"/>
    <x v="0"/>
    <x v="5"/>
    <s v="Yes"/>
    <n v="2.7069999999999999"/>
    <n v="140.76400000000001"/>
    <n v="39.1066"/>
    <s v="Wired &gt; 20 MHz and &lt; 500 MHz - 100/10 Mb/s Ethernet, None"/>
    <x v="44"/>
    <d v="2016-03-02T00:00:00"/>
    <s v="United States, Canada"/>
    <s v="ES_20367_SP 5300DN_03032016105052_5824973"/>
    <x v="1"/>
    <n v="4.82"/>
    <n v="83.546666666666667"/>
    <x v="397"/>
    <n v="34.799999999999997"/>
  </r>
  <r>
    <n v="2261315"/>
    <s v="Ricoh USA, Inc."/>
    <s v="Savin"/>
    <s v="SP 5300DNG"/>
    <s v="SP 5300DNG"/>
    <m/>
    <s v="Printers"/>
    <s v="Standard"/>
    <n v="356"/>
    <n v="216"/>
    <m/>
    <s v="Electro-photographic (EP)"/>
    <x v="0"/>
    <x v="5"/>
    <s v="Yes"/>
    <n v="2.7069999999999999"/>
    <n v="140.76400000000001"/>
    <n v="39.1066"/>
    <s v="Wired &gt; 20 MHz and &lt; 500 MHz - 100/10 Mb/s Ethernet, None"/>
    <x v="42"/>
    <d v="2016-03-02T00:00:00"/>
    <s v="United States, Canada"/>
    <s v="ES_20367_SP 5300DNG_03032016105116_5891647"/>
    <x v="1"/>
    <n v="4.82"/>
    <n v="83.546666666666667"/>
    <x v="397"/>
    <n v="34.799999999999997"/>
  </r>
  <r>
    <n v="2293524"/>
    <s v="Ricoh USA, Inc."/>
    <s v="Savin"/>
    <s v="SP 5300DNTL"/>
    <s v="SP 5300DNTL"/>
    <m/>
    <s v="Printers"/>
    <s v="Standard"/>
    <n v="356"/>
    <n v="216"/>
    <m/>
    <s v="Electro-photographic (EP)"/>
    <x v="0"/>
    <x v="5"/>
    <s v="Yes"/>
    <n v="2.7069999999999999"/>
    <n v="140.76400000000001"/>
    <n v="39.1066"/>
    <s v="Wired &gt; 20 MHz and &lt; 500 MHz - 100/10 Mb/s Ethernet, None"/>
    <x v="44"/>
    <d v="2017-03-30T00:00:00"/>
    <s v="United States, Canada"/>
    <s v="ES_20367_SP 5300DNTL_04032017133825_2731552"/>
    <x v="1"/>
    <n v="4.82"/>
    <n v="83.546666666666667"/>
    <x v="397"/>
    <n v="34.799999999999997"/>
  </r>
  <r>
    <n v="2261320"/>
    <s v="Ricoh USA, Inc."/>
    <s v="Savin"/>
    <s v="SP 5310DN"/>
    <s v="SP 5310DN"/>
    <m/>
    <s v="Printers"/>
    <s v="Standard"/>
    <n v="356"/>
    <n v="216"/>
    <m/>
    <s v="Electro-photographic (EP)"/>
    <x v="0"/>
    <x v="48"/>
    <s v="Yes"/>
    <n v="3.286"/>
    <n v="170.87200000000001"/>
    <n v="47.377200000000002"/>
    <s v="Wired &gt; 20 MHz and &lt; 500 MHz - 100/10 Mb/s Ethernet, None"/>
    <x v="44"/>
    <d v="2016-03-02T00:00:00"/>
    <s v="United States, Canada"/>
    <s v="ES_20367_SP 5310DN_03032016105631_3483308"/>
    <x v="1"/>
    <n v="6.42"/>
    <n v="111.27999999999999"/>
    <x v="398"/>
    <n v="43.700000000000017"/>
  </r>
  <r>
    <n v="2290004"/>
    <s v="Ricoh USA, Inc."/>
    <s v="Savin"/>
    <s v="SP 8400DN"/>
    <s v="SP 8400DN"/>
    <m/>
    <s v="Printers"/>
    <s v="Standard"/>
    <n v="297"/>
    <n v="432"/>
    <m/>
    <s v="Electro-photographic (EP)"/>
    <x v="0"/>
    <x v="26"/>
    <s v="Yes"/>
    <n v="2.601"/>
    <n v="135.25200000000001"/>
    <n v="39.020799999999994"/>
    <s v="Wired &gt; 20 MHz and &lt; 500 MHz - 100/10 Mb/s Ethernet, Touch Panel Display - Color"/>
    <x v="100"/>
    <d v="2017-02-02T00:00:00"/>
    <s v="United States, Canada"/>
    <s v="ES_20367_SP 8400DN_02022017195858_1746841"/>
    <x v="1"/>
    <n v="6.1"/>
    <n v="105.73333333333333"/>
    <x v="399"/>
    <n v="40.4"/>
  </r>
  <r>
    <n v="2288925"/>
    <s v="Ricoh USA, Inc."/>
    <s v="Savin"/>
    <s v="SP C261SFNw"/>
    <s v="SP C261SFNw"/>
    <m/>
    <s v="Multifunction Devices (MFD)"/>
    <s v="Standard"/>
    <n v="216"/>
    <n v="356"/>
    <m/>
    <s v="Electro-photographic (EP)"/>
    <x v="1"/>
    <x v="42"/>
    <s v="Yes"/>
    <n v="1.4670000000000001"/>
    <n v="76.284000000000006"/>
    <n v="27.501175"/>
    <s v="None, None"/>
    <x v="101"/>
    <d v="2017-01-18T00:00:00"/>
    <s v="United States"/>
    <s v="ES_20367_SP C261SFNw_01192017114755_1062905"/>
    <x v="0"/>
    <n v="2.78"/>
    <n v="48.186666666666667"/>
    <x v="400"/>
    <n v="14.800000000000002"/>
  </r>
  <r>
    <n v="2288911"/>
    <s v="Ricoh USA, Inc."/>
    <s v="Savin"/>
    <s v="SP C262DNw"/>
    <s v="SP C262DNw"/>
    <m/>
    <s v="Printers"/>
    <s v="Standard"/>
    <n v="216"/>
    <n v="356"/>
    <m/>
    <s v="Electro-photographic (EP)"/>
    <x v="1"/>
    <x v="42"/>
    <s v="Yes"/>
    <n v="1.3620000000000001"/>
    <n v="70.823999999999998"/>
    <n v="25.669366666666665"/>
    <s v="None, None"/>
    <x v="102"/>
    <d v="2017-01-17T00:00:00"/>
    <s v="United States"/>
    <s v="ES_20367_SP C262DNw_01192017113840_6855620"/>
    <x v="1"/>
    <n v="2.5"/>
    <n v="43.333333333333336"/>
    <x v="401"/>
    <n v="13.900000000000002"/>
  </r>
  <r>
    <n v="2288922"/>
    <s v="Ricoh USA, Inc."/>
    <s v="Savin"/>
    <s v="SP C262SFNw"/>
    <s v="SP C262SFNw"/>
    <m/>
    <s v="Multifunction Devices (MFD)"/>
    <s v="Standard"/>
    <n v="216"/>
    <n v="356"/>
    <m/>
    <s v="Electro-photographic (EP)"/>
    <x v="1"/>
    <x v="42"/>
    <s v="Yes"/>
    <n v="1.4670000000000001"/>
    <n v="76.284000000000006"/>
    <n v="27.501175"/>
    <s v="None, None"/>
    <x v="102"/>
    <d v="2017-01-18T00:00:00"/>
    <s v="United States"/>
    <s v="ES_20367_SP C262SFNw_01192017114722_9723012"/>
    <x v="0"/>
    <n v="2.78"/>
    <n v="48.186666666666667"/>
    <x v="400"/>
    <n v="14.800000000000002"/>
  </r>
  <r>
    <n v="2263675"/>
    <s v="Ricoh USA, Inc."/>
    <s v="Savin"/>
    <s v="SP C340DN"/>
    <s v="SP C340DN"/>
    <m/>
    <s v="Printers"/>
    <s v="Standard"/>
    <n v="216"/>
    <n v="356"/>
    <m/>
    <s v="Electro-photographic (EP)"/>
    <x v="1"/>
    <x v="24"/>
    <s v="Yes"/>
    <n v="1.5840000000000001"/>
    <n v="82.367999999999995"/>
    <n v="23.877750000000006"/>
    <s v="Wired &gt; 20 MHz and &lt; 500 MHz - 100/10 Mb/s Ethernet, None"/>
    <x v="72"/>
    <d v="2016-03-29T00:00:00"/>
    <s v="United States, Canada"/>
    <s v="ES_20367_SP C340DN_04052016091756_4664319"/>
    <x v="1"/>
    <n v="3.25"/>
    <n v="56.333333333333336"/>
    <x v="402"/>
    <n v="18.400000000000002"/>
  </r>
  <r>
    <n v="2263678"/>
    <s v="Ricoh USA, Inc."/>
    <s v="Savin"/>
    <s v="SP C342DN"/>
    <s v="SP C342DN"/>
    <m/>
    <s v="Printers"/>
    <s v="Standard"/>
    <n v="216"/>
    <n v="356"/>
    <m/>
    <s v="Electro-photographic (EP)"/>
    <x v="1"/>
    <x v="24"/>
    <s v="Yes"/>
    <n v="1.552"/>
    <n v="80.703999999999994"/>
    <n v="23.396750000000001"/>
    <s v="Wired &gt; 20 MHz and &lt; 500 MHz - 100/10 Mb/s Ethernet, None"/>
    <x v="72"/>
    <d v="2016-03-29T00:00:00"/>
    <s v="United States, Canada"/>
    <s v="ES_20367_SP C342DN_04052016092200_6674089"/>
    <x v="1"/>
    <n v="3.25"/>
    <n v="56.333333333333336"/>
    <x v="403"/>
    <n v="18.400000000000002"/>
  </r>
  <r>
    <n v="2274485"/>
    <s v="Ricoh USA, Inc."/>
    <s v="Savin"/>
    <s v="SP C352DN"/>
    <s v="SP C352DN"/>
    <m/>
    <s v="Printers"/>
    <s v="Standard"/>
    <n v="297"/>
    <n v="216"/>
    <m/>
    <s v="Electro-photographic (EP)"/>
    <x v="1"/>
    <x v="7"/>
    <s v="Yes"/>
    <n v="1.2310000000000001"/>
    <n v="64.012"/>
    <n v="19.230250000000002"/>
    <s v="Wired &gt; 20 MHz and &lt; 500 MHz - 100/10 Mb/s Ethernet, Touch Panel Display - Color"/>
    <x v="103"/>
    <d v="2016-08-08T00:00:00"/>
    <s v="United States, Canada"/>
    <s v="ES_20367_SP C352DN_08092016210258_8076201"/>
    <x v="1"/>
    <n v="4.1500000000000004"/>
    <n v="71.933333333333337"/>
    <x v="404"/>
    <n v="22"/>
  </r>
  <r>
    <n v="2300710"/>
    <s v="Ricoh USA, Inc."/>
    <s v="Savin"/>
    <s v="SP C360DNw"/>
    <s v="SP C360DNw"/>
    <m/>
    <s v="Printers"/>
    <s v="Standard"/>
    <n v="297"/>
    <n v="216"/>
    <m/>
    <s v="Electro-photographic (EP)"/>
    <x v="1"/>
    <x v="7"/>
    <s v="Yes"/>
    <n v="1.2270000000000001"/>
    <n v="63.804000000000002"/>
    <n v="21.180466666666664"/>
    <s v="Wired &gt; 20 MHz and &lt; 500 MHz - 100/10 Mb/s Ethernet, Touch Panel Display - Color"/>
    <x v="56"/>
    <d v="2017-07-26T00:00:00"/>
    <s v="United States, Canada"/>
    <s v="ES_20367_SP C360DNw_07272017211028_2716659"/>
    <x v="1"/>
    <n v="4.1500000000000004"/>
    <n v="71.933333333333337"/>
    <x v="405"/>
    <n v="22"/>
  </r>
  <r>
    <n v="2300999"/>
    <s v="Ricoh USA, Inc."/>
    <s v="Savin"/>
    <s v="SP C360SFNw"/>
    <s v="SP C360SFNw"/>
    <m/>
    <s v="Multifunction Devices (MFD)"/>
    <s v="Standard"/>
    <n v="297"/>
    <n v="216"/>
    <m/>
    <s v="Electro-photographic (EP)"/>
    <x v="1"/>
    <x v="7"/>
    <s v="Yes"/>
    <n v="1.3360000000000001"/>
    <n v="69.471999999999994"/>
    <n v="26.519566666666663"/>
    <s v="Wired &gt; 20 MHz and &lt; 500 MHz - 100/10 Mb/s Ethernet, Touch Panel Display - Color"/>
    <x v="56"/>
    <d v="2017-07-28T00:00:00"/>
    <s v="United States, Canada"/>
    <s v="ES_20367_SP C360SFNw_07312017162418_8093824"/>
    <x v="0"/>
    <n v="4.25"/>
    <n v="73.666666666666671"/>
    <x v="406"/>
    <n v="22.9"/>
  </r>
  <r>
    <n v="2300714"/>
    <s v="Ricoh USA, Inc."/>
    <s v="Savin"/>
    <s v="SP C361SFNw"/>
    <s v="SP C361SFNw"/>
    <m/>
    <s v="Multifunction Devices (MFD)"/>
    <s v="Standard"/>
    <n v="297"/>
    <n v="216"/>
    <m/>
    <s v="Electro-photographic (EP)"/>
    <x v="1"/>
    <x v="7"/>
    <s v="Yes"/>
    <n v="1.3360000000000001"/>
    <n v="69.471999999999994"/>
    <n v="26.519566666666663"/>
    <s v="Wired &gt; 20 MHz and &lt; 500 MHz - 100/10 Mb/s Ethernet, Internal Disk Drive - Other,Touch Panel Display - Color"/>
    <x v="56"/>
    <d v="2017-07-26T00:00:00"/>
    <s v="United States, Canada"/>
    <s v="ES_20367_SP C361SFNw_07272017212705_4901027"/>
    <x v="0"/>
    <n v="4.25"/>
    <n v="73.666666666666671"/>
    <x v="406"/>
    <n v="22.9"/>
  </r>
  <r>
    <n v="2251515"/>
    <s v="Ricoh USA, Inc."/>
    <s v="Savin"/>
    <s v="SP C435DN"/>
    <s v="SP C435DN"/>
    <m/>
    <s v="Printers"/>
    <s v="Standard"/>
    <n v="356"/>
    <n v="216"/>
    <m/>
    <s v="Electro-photographic (EP)"/>
    <x v="1"/>
    <x v="18"/>
    <s v="Yes"/>
    <n v="3.4849999999999999"/>
    <n v="181.22"/>
    <n v="48.555"/>
    <s v="Wired &gt; 20 MHz and &lt; 500 MHz - 100/10 Mb/s Ethernet, None"/>
    <x v="4"/>
    <d v="2015-10-27T00:00:00"/>
    <s v="United States, Canada"/>
    <s v="ES_20367_SP C435DN_10302015155307_9859144"/>
    <x v="1"/>
    <n v="5.55"/>
    <n v="96.199999999999989"/>
    <x v="407"/>
    <n v="28.300000000000004"/>
  </r>
  <r>
    <n v="2231911"/>
    <s v="Ricoh USA, Inc."/>
    <s v="Savin"/>
    <s v="SP C440DN"/>
    <s v="SP C440DN"/>
    <m/>
    <s v="Printers"/>
    <s v="Standard"/>
    <n v="356"/>
    <n v="216"/>
    <m/>
    <s v="Electro-photographic (EP)"/>
    <x v="1"/>
    <x v="3"/>
    <s v="Yes"/>
    <n v="4.34"/>
    <n v="225.68"/>
    <n v="59.734999999999999"/>
    <s v="Wired &gt; 20 MHz and &lt; 500 MHz - 100/10 Mb/s Ethernet, None"/>
    <x v="97"/>
    <d v="2015-01-28T00:00:00"/>
    <s v="United States, Canada"/>
    <s v="ES_20367_SP C440DN_01282015201900_6778716"/>
    <x v="1"/>
    <n v="6.55"/>
    <n v="113.53333333333332"/>
    <x v="408"/>
    <n v="32.299999999999997"/>
  </r>
  <r>
    <n v="2271953"/>
    <s v="Ricoh USA, Inc."/>
    <s v="Savin"/>
    <s v="SP C840DN"/>
    <s v="SP C840DN"/>
    <m/>
    <s v="Printers"/>
    <s v="Standard"/>
    <n v="297"/>
    <n v="432"/>
    <m/>
    <s v="Electro-photographic (EP)"/>
    <x v="1"/>
    <x v="13"/>
    <s v="Yes"/>
    <n v="1.718"/>
    <n v="89.335999999999999"/>
    <n v="26.915200000000002"/>
    <s v="Wired &gt; 20 MHz and &lt; 500 MHz - 100/10 Mb/s Ethernet, Touch Panel Display - Color"/>
    <x v="43"/>
    <d v="2016-07-06T00:00:00"/>
    <s v="United States, Canada"/>
    <s v="ES_20367_SP C840DN_07072016144611_6008619"/>
    <x v="1"/>
    <n v="7.1499999999999995"/>
    <n v="123.93333333333332"/>
    <x v="409"/>
    <n v="33.5"/>
  </r>
  <r>
    <n v="2271957"/>
    <s v="Ricoh USA, Inc."/>
    <s v="Savin"/>
    <s v="SP C842DN"/>
    <s v="SP C842DN"/>
    <m/>
    <s v="Printers"/>
    <s v="Standard"/>
    <n v="297"/>
    <n v="432"/>
    <m/>
    <s v="Electro-photographic (EP)"/>
    <x v="1"/>
    <x v="26"/>
    <s v="Yes"/>
    <n v="2.7839999999999998"/>
    <n v="144.768"/>
    <n v="40.812200000000004"/>
    <s v="Wired &gt; 20 MHz and &lt; 500 MHz - 100/10 Mb/s Ethernet, Touch Panel Display - Color"/>
    <x v="43"/>
    <d v="2016-07-06T00:00:00"/>
    <s v="United States, Canada"/>
    <s v="ES_20367_SP C842DN_07072016145205_5219521"/>
    <x v="1"/>
    <n v="10.15"/>
    <n v="175.93333333333337"/>
    <x v="410"/>
    <n v="39.5"/>
  </r>
  <r>
    <n v="2254002"/>
    <s v="Riso Kagaku Corp."/>
    <s v="RISO"/>
    <s v="ComColor black FW1230"/>
    <s v="ComColor black FW1230"/>
    <m/>
    <s v="Printers"/>
    <s v="Standard"/>
    <n v="340"/>
    <n v="0"/>
    <m/>
    <s v="High Performance IJ"/>
    <x v="0"/>
    <x v="44"/>
    <s v="Yes"/>
    <n v="4.0999999999999996"/>
    <n v="213.2"/>
    <n v="75.639893333333362"/>
    <s v="None, None"/>
    <x v="77"/>
    <d v="2015-11-30T00:00:00"/>
    <s v="United States, Australia, New Zealand, Switzerland, Europe, Taiwan, Canada"/>
    <s v="ES_1043190_ComColor black FW1230_12012015092303_1783142"/>
    <x v="1"/>
    <n v="28.400000000000002"/>
    <n v="492.26666666666671"/>
    <x v="417"/>
    <n v="194.5"/>
  </r>
  <r>
    <n v="2254003"/>
    <s v="Riso Kagaku Corp."/>
    <s v="RISO"/>
    <s v="ComColor FW2230"/>
    <s v="ComColor FW2230"/>
    <m/>
    <s v="Printers"/>
    <s v="Standard"/>
    <n v="340"/>
    <n v="0"/>
    <m/>
    <s v="High Performance IJ"/>
    <x v="1"/>
    <x v="44"/>
    <s v="Yes"/>
    <n v="4.8"/>
    <n v="249.6"/>
    <n v="88.521991999999997"/>
    <s v="None, None"/>
    <x v="77"/>
    <d v="2015-11-30T00:00:00"/>
    <s v="United States, Australia, New Zealand, Switzerland, Europe, Taiwan, Canada"/>
    <s v="ES_1043190_ComColor FW2230_12012015101329_4809382"/>
    <x v="1"/>
    <n v="44.65"/>
    <n v="773.93333333333328"/>
    <x v="418"/>
    <n v="393.9"/>
  </r>
  <r>
    <n v="2254172"/>
    <s v="Riso Kagaku Corp."/>
    <s v="RISO"/>
    <s v="ComColor FW5000"/>
    <s v="ComColor FW5000"/>
    <m/>
    <s v="Printers"/>
    <s v="Standard"/>
    <n v="340"/>
    <n v="0"/>
    <m/>
    <s v="High Performance IJ"/>
    <x v="1"/>
    <x v="61"/>
    <s v="Yes"/>
    <n v="4.0999999999999996"/>
    <n v="213.2"/>
    <n v="77.804271999999997"/>
    <s v="None, None"/>
    <x v="44"/>
    <d v="2015-12-01T00:00:00"/>
    <s v="United States, Australia, New Zealand, Switzerland, Europe, Taiwan, Canada"/>
    <s v="ES_1043190_ComColor FW5000_12042015003956_9596896"/>
    <x v="1"/>
    <n v="23.649999999999995"/>
    <n v="409.93333333333322"/>
    <x v="419"/>
    <n v="213.89999999999998"/>
  </r>
  <r>
    <n v="2254004"/>
    <s v="Riso Kagaku Corp."/>
    <s v="RISO"/>
    <s v="ComColor FW5230"/>
    <s v="ComColor FW5230"/>
    <m/>
    <s v="Printers"/>
    <s v="Standard"/>
    <n v="340"/>
    <n v="0"/>
    <m/>
    <s v="High Performance IJ"/>
    <x v="1"/>
    <x v="44"/>
    <s v="Yes"/>
    <n v="4.8"/>
    <n v="249.6"/>
    <n v="88.521991999999997"/>
    <s v="None, None"/>
    <x v="44"/>
    <d v="2015-11-30T00:00:00"/>
    <s v="United States, Australia, New Zealand, Switzerland, Europe, Taiwan, Canada"/>
    <s v="ES_1043190_ComColor FW5230_12012015101235_4755995"/>
    <x v="1"/>
    <n v="44.65"/>
    <n v="773.93333333333328"/>
    <x v="418"/>
    <n v="393.9"/>
  </r>
  <r>
    <n v="2254005"/>
    <s v="Riso Kagaku Corp."/>
    <s v="RISO"/>
    <s v="ComColor FW5231"/>
    <s v="ComColor FW5231"/>
    <m/>
    <s v="Printers"/>
    <s v="Standard"/>
    <n v="340"/>
    <n v="0"/>
    <m/>
    <s v="High Performance IJ"/>
    <x v="1"/>
    <x v="44"/>
    <s v="Yes"/>
    <n v="4.8"/>
    <n v="249.6"/>
    <n v="88.521991999999997"/>
    <s v="None, None"/>
    <x v="44"/>
    <d v="2015-11-30T00:00:00"/>
    <s v="United States, Australia, New Zealand, Switzerland, Europe, Taiwan, Canada"/>
    <s v="ES_1043190_ComColor FW5231_12012015101303_4783299"/>
    <x v="1"/>
    <n v="44.65"/>
    <n v="773.93333333333328"/>
    <x v="418"/>
    <n v="393.9"/>
  </r>
  <r>
    <n v="2285548"/>
    <s v="Riso Kagaku Corp."/>
    <s v="RISO"/>
    <s v="ComColor GD7330"/>
    <s v="ComColor GD7330"/>
    <m/>
    <s v="Printers"/>
    <s v="Standard"/>
    <n v="340"/>
    <n v="0"/>
    <m/>
    <s v="High Performance IJ"/>
    <x v="1"/>
    <x v="32"/>
    <s v="Yes"/>
    <n v="6.4"/>
    <n v="332.8"/>
    <n v="115.82627333333332"/>
    <s v="None, None"/>
    <x v="105"/>
    <d v="2016-07-07T00:00:00"/>
    <s v="United States, Australia, New Zealand, Switzerland, Europe, Taiwan, Canada"/>
    <s v="ES_1043190_ComColor GD7330_12072016003552_0952318"/>
    <x v="1"/>
    <n v="51.65"/>
    <n v="895.26666666666654"/>
    <x v="420"/>
    <n v="453.9"/>
  </r>
  <r>
    <n v="2285549"/>
    <s v="Riso Kagaku Corp."/>
    <s v="RISO"/>
    <s v="ComColor GD9630"/>
    <s v="ComColor GD9630"/>
    <m/>
    <s v="Printers"/>
    <s v="Standard"/>
    <n v="340"/>
    <n v="0"/>
    <m/>
    <s v="High Performance IJ"/>
    <x v="1"/>
    <x v="62"/>
    <s v="Yes"/>
    <n v="7.2"/>
    <n v="374.4"/>
    <n v="126.02215599999998"/>
    <s v="None, None"/>
    <x v="105"/>
    <d v="2016-07-07T00:00:00"/>
    <s v="United States, Australia, New Zealand, Switzerland, Europe, Taiwan, Canada"/>
    <s v="ES_1043190_ComColor GD9630_12072016011029_3029876"/>
    <x v="1"/>
    <n v="72.649999999999991"/>
    <n v="1259.2666666666667"/>
    <x v="421"/>
    <n v="633.9"/>
  </r>
  <r>
    <n v="2285550"/>
    <s v="Riso Kagaku Corp."/>
    <s v="RISO"/>
    <s v="ComColor GD9631"/>
    <s v="ComColor GD9631"/>
    <m/>
    <s v="Printers"/>
    <s v="Standard"/>
    <n v="340"/>
    <n v="0"/>
    <m/>
    <s v="High Performance IJ"/>
    <x v="1"/>
    <x v="62"/>
    <s v="Yes"/>
    <n v="7.2"/>
    <n v="374.4"/>
    <n v="126.02215599999998"/>
    <s v="None, None"/>
    <x v="105"/>
    <d v="2016-07-07T00:00:00"/>
    <s v="United States, Australia, New Zealand, Switzerland, Europe, Taiwan, Canada"/>
    <s v="ES_1043190_ComColor GD9631_12072016012112_3672464"/>
    <x v="1"/>
    <n v="72.649999999999991"/>
    <n v="1259.2666666666667"/>
    <x v="421"/>
    <n v="633.9"/>
  </r>
  <r>
    <n v="2302318"/>
    <s v="Riso Kagaku Corp."/>
    <s v="RISO"/>
    <s v="MF9450U"/>
    <s v="MF9450U"/>
    <m/>
    <s v="Digital Duplicators"/>
    <s v="Standard"/>
    <n v="310"/>
    <n v="432"/>
    <m/>
    <s v="Stencil"/>
    <x v="1"/>
    <x v="58"/>
    <s v="No"/>
    <n v="3"/>
    <n v="156"/>
    <n v="57.233800000000009"/>
    <s v="None, None"/>
    <x v="106"/>
    <d v="2017-08-09T00:00:00"/>
    <s v="United States, Australia, New Zealand, Switzerland, Europe, Taiwan, Canada"/>
    <s v="ES_1043190_MF9450U_08212017045427_1267392"/>
    <x v="0"/>
    <n v="71.75"/>
    <n v="1243.6666666666667"/>
    <x v="422"/>
    <n v="758.1"/>
  </r>
  <r>
    <n v="2265498"/>
    <s v="Riso Kagaku Corp."/>
    <s v="RISO"/>
    <s v="SF5130U"/>
    <s v="SF5130U"/>
    <m/>
    <s v="Digital Duplicators"/>
    <s v="Standard"/>
    <n v="310"/>
    <n v="432"/>
    <m/>
    <s v="Stencil"/>
    <x v="0"/>
    <x v="32"/>
    <s v="No"/>
    <n v="2.1"/>
    <n v="109.2"/>
    <n v="54.828800000000001"/>
    <s v="None, None"/>
    <x v="107"/>
    <d v="2016-04-03T00:00:00"/>
    <s v="United States, Australia, New Zealand, Switzerland, Europe, Taiwan, Canada"/>
    <s v="ES_1043190_SF5130U_04282016093252_5972222"/>
    <x v="0"/>
    <n v="42.15"/>
    <n v="730.59999999999991"/>
    <x v="423"/>
    <n v="264.8"/>
  </r>
  <r>
    <n v="2265501"/>
    <s v="Riso Kagaku Corp."/>
    <s v="RISO"/>
    <s v="SF5450U"/>
    <s v="SF5450U"/>
    <m/>
    <s v="Digital Duplicators"/>
    <s v="Standard"/>
    <n v="310"/>
    <n v="432"/>
    <m/>
    <s v="Stencil"/>
    <x v="0"/>
    <x v="58"/>
    <s v="No"/>
    <n v="2.2999999999999998"/>
    <n v="119.6"/>
    <n v="48.266400000000004"/>
    <s v="None, None"/>
    <x v="107"/>
    <d v="2016-04-03T00:00:00"/>
    <s v="United States, Australia, New Zealand, Switzerland, Europe, Taiwan, Canada"/>
    <s v="ES_1043190_SF5450U_04282016094743_6863263"/>
    <x v="0"/>
    <n v="54.15"/>
    <n v="938.59999999999991"/>
    <x v="424"/>
    <n v="340.8"/>
  </r>
  <r>
    <n v="2265502"/>
    <s v="Riso Kagaku Corp."/>
    <s v="RISO"/>
    <s v="SF9450U"/>
    <s v="SF9450U"/>
    <m/>
    <s v="Digital Duplicators"/>
    <s v="Standard"/>
    <n v="310"/>
    <n v="432"/>
    <m/>
    <s v="Stencil"/>
    <x v="0"/>
    <x v="58"/>
    <s v="No"/>
    <n v="2.2999999999999998"/>
    <n v="119.6"/>
    <n v="48.266400000000004"/>
    <s v="None, None"/>
    <x v="107"/>
    <d v="2016-04-03T00:00:00"/>
    <s v="United States, Australia, New Zealand, Switzerland, Europe, Taiwan, Canada"/>
    <s v="ES_1043190_SF9450U_04282016094720_6840058"/>
    <x v="0"/>
    <n v="54.15"/>
    <n v="938.59999999999991"/>
    <x v="424"/>
    <n v="340.8"/>
  </r>
  <r>
    <n v="2302317"/>
    <s v="Riso Kagaku Corp."/>
    <s v="RISO"/>
    <s v="SF9490U"/>
    <s v="SF9490U"/>
    <m/>
    <s v="Digital Duplicators"/>
    <s v="Standard"/>
    <n v="310"/>
    <n v="432"/>
    <m/>
    <s v="Stencil"/>
    <x v="0"/>
    <x v="63"/>
    <s v="No"/>
    <n v="4.2"/>
    <n v="218.4"/>
    <n v="74.191000000000003"/>
    <s v="None, None"/>
    <x v="37"/>
    <d v="2017-08-09T00:00:00"/>
    <s v="United States, Australia, New Zealand, Switzerland, Europe, Taiwan, Canada"/>
    <s v="ES_1043190_SF9490U_08212017042007_9207080"/>
    <x v="0"/>
    <n v="78.149999999999991"/>
    <n v="1354.6"/>
    <x v="425"/>
    <n v="492.8"/>
  </r>
  <r>
    <n v="2306795"/>
    <s v="Sharp Electronics Corporation"/>
    <s v="Sharp"/>
    <s v="MX-2630N"/>
    <s v="MX-2630N"/>
    <m/>
    <s v="Multifunction Devices (MFD)"/>
    <s v="Standard"/>
    <n v="305"/>
    <n v="457"/>
    <m/>
    <s v="Electro-photographic (EP)"/>
    <x v="1"/>
    <x v="24"/>
    <s v="Yes"/>
    <n v="1.5"/>
    <n v="78"/>
    <n v="24.993799999999997"/>
    <s v="None, None"/>
    <x v="56"/>
    <d v="2017-10-23T00:00:00"/>
    <s v="United States, Canada"/>
    <s v="ES_41229_MX-2630N_11262017234529_9929168"/>
    <x v="0"/>
    <n v="3.7299999999999995"/>
    <n v="64.653333333333322"/>
    <x v="426"/>
    <n v="19.300000000000004"/>
  </r>
  <r>
    <n v="2252916"/>
    <s v="Sharp Electronics Corporation"/>
    <s v="Sharp"/>
    <s v="MX-3050N"/>
    <s v="MX-3050N"/>
    <m/>
    <s v="Multifunction Devices (MFD)"/>
    <s v="Standard"/>
    <n v="320"/>
    <n v="450"/>
    <m/>
    <s v="Electro-photographic (EP)"/>
    <x v="1"/>
    <x v="7"/>
    <s v="Yes"/>
    <n v="1.8"/>
    <n v="93.6"/>
    <n v="28.469133333333339"/>
    <s v="None, None"/>
    <x v="108"/>
    <d v="2015-11-09T00:00:00"/>
    <s v="United States, Canada"/>
    <s v="ES_41229_MX-3050N_11192015041508_6508296"/>
    <x v="0"/>
    <n v="4.25"/>
    <n v="73.666666666666671"/>
    <x v="427"/>
    <n v="22.9"/>
  </r>
  <r>
    <n v="2307334"/>
    <s v="Sharp Electronics Corporation"/>
    <s v="Sharp"/>
    <s v="MX-3050V"/>
    <s v="MX-3050V"/>
    <m/>
    <s v="Multifunction Devices (MFD)"/>
    <s v="Standard"/>
    <n v="320"/>
    <n v="450"/>
    <m/>
    <s v="Electro-photographic (EP)"/>
    <x v="1"/>
    <x v="7"/>
    <s v="Yes"/>
    <n v="1.8"/>
    <n v="93.6"/>
    <n v="28.430133333333345"/>
    <s v="None, None"/>
    <x v="109"/>
    <d v="2017-10-23T00:00:00"/>
    <s v="United States, Canada"/>
    <s v="ES_41229_MX-3050V_12042017231704_9424208"/>
    <x v="0"/>
    <n v="4.25"/>
    <n v="73.666666666666671"/>
    <x v="428"/>
    <n v="22.9"/>
  </r>
  <r>
    <n v="2248040"/>
    <s v="Sharp Electronics Corporation"/>
    <s v="Sharp"/>
    <s v="MX-3070N"/>
    <s v="MX-3070N"/>
    <m/>
    <s v="Multifunction Devices (MFD)"/>
    <s v="Standard"/>
    <n v="320"/>
    <n v="450"/>
    <m/>
    <s v="Electro-photographic (EP)"/>
    <x v="1"/>
    <x v="7"/>
    <s v="Yes"/>
    <n v="1.7"/>
    <n v="88.4"/>
    <n v="27.684799999999999"/>
    <s v="None, None"/>
    <x v="110"/>
    <d v="2015-09-10T00:00:00"/>
    <s v="United States, Canada"/>
    <s v="ES_41229_MX-3070N_09162015065235_6355809"/>
    <x v="0"/>
    <n v="4.25"/>
    <n v="73.666666666666671"/>
    <x v="429"/>
    <n v="22.9"/>
  </r>
  <r>
    <n v="2307095"/>
    <s v="Sharp Electronics Corporation"/>
    <s v="Sharp"/>
    <s v="MX-3070V"/>
    <s v="MX-3070V"/>
    <m/>
    <s v="Multifunction Devices (MFD)"/>
    <s v="Standard"/>
    <n v="320"/>
    <n v="450"/>
    <m/>
    <s v="Electro-photographic (EP)"/>
    <x v="1"/>
    <x v="7"/>
    <s v="Yes"/>
    <n v="1.7"/>
    <n v="88.4"/>
    <n v="27.62413333333334"/>
    <s v="None, None"/>
    <x v="109"/>
    <d v="2017-10-23T00:00:00"/>
    <s v="United States, Canada"/>
    <s v="ES_41229_MX-3070V_11302017233816_5096517"/>
    <x v="0"/>
    <n v="4.25"/>
    <n v="73.666666666666671"/>
    <x v="430"/>
    <n v="22.9"/>
  </r>
  <r>
    <n v="2252917"/>
    <s v="Sharp Electronics Corporation"/>
    <s v="Sharp"/>
    <s v="MX-3550N"/>
    <s v="MX-3550N"/>
    <m/>
    <s v="Multifunction Devices (MFD)"/>
    <s v="Standard"/>
    <n v="320"/>
    <n v="450"/>
    <m/>
    <s v="Electro-photographic (EP)"/>
    <x v="1"/>
    <x v="12"/>
    <s v="Yes"/>
    <n v="2"/>
    <n v="104"/>
    <n v="31.8188"/>
    <s v="None, None"/>
    <x v="108"/>
    <d v="2015-11-09T00:00:00"/>
    <s v="United States, Canada"/>
    <s v="ES_41229_MX-3550N_11192015041541_6541862"/>
    <x v="0"/>
    <n v="5.25"/>
    <n v="91"/>
    <x v="431"/>
    <n v="27.4"/>
  </r>
  <r>
    <n v="2307335"/>
    <s v="Sharp Electronics Corporation"/>
    <s v="Sharp"/>
    <s v="MX-3550V"/>
    <s v="MX-3550V"/>
    <m/>
    <s v="Multifunction Devices (MFD)"/>
    <s v="Standard"/>
    <n v="320"/>
    <n v="450"/>
    <m/>
    <s v="Electro-photographic (EP)"/>
    <x v="1"/>
    <x v="12"/>
    <s v="Yes"/>
    <n v="2"/>
    <n v="104"/>
    <n v="31.8188"/>
    <s v="None, None"/>
    <x v="109"/>
    <d v="2017-10-23T00:00:00"/>
    <s v="United States, Canada"/>
    <s v="ES_41229_MX-3550V_12042017231808_9488260"/>
    <x v="0"/>
    <n v="5.25"/>
    <n v="91"/>
    <x v="431"/>
    <n v="27.4"/>
  </r>
  <r>
    <n v="2248042"/>
    <s v="Sharp Electronics Corporation"/>
    <s v="Sharp"/>
    <s v="MX-3570N"/>
    <s v="MX-3570N"/>
    <m/>
    <s v="Multifunction Devices (MFD)"/>
    <s v="Standard"/>
    <n v="320"/>
    <n v="450"/>
    <m/>
    <s v="Electro-photographic (EP)"/>
    <x v="1"/>
    <x v="12"/>
    <s v="Yes"/>
    <n v="2"/>
    <n v="104"/>
    <n v="30.700799999999997"/>
    <s v="None, None"/>
    <x v="110"/>
    <d v="2015-09-10T00:00:00"/>
    <s v="United States, Canada"/>
    <s v="ES_41229_MX-3570N_09162015074025_9225217"/>
    <x v="0"/>
    <n v="5.25"/>
    <n v="91"/>
    <x v="432"/>
    <n v="27.4"/>
  </r>
  <r>
    <n v="2307096"/>
    <s v="Sharp Electronics Corporation"/>
    <s v="Sharp"/>
    <s v="MX-3570V"/>
    <s v="MX-3570V"/>
    <m/>
    <s v="Multifunction Devices (MFD)"/>
    <s v="Standard"/>
    <n v="320"/>
    <n v="450"/>
    <m/>
    <s v="Electro-photographic (EP)"/>
    <x v="1"/>
    <x v="12"/>
    <s v="Yes"/>
    <n v="2"/>
    <n v="104"/>
    <n v="30.700799999999997"/>
    <s v="None, None"/>
    <x v="109"/>
    <d v="2017-10-23T00:00:00"/>
    <s v="United States, Canada"/>
    <s v="ES_41229_MX-3570V_11302017233914_5154116"/>
    <x v="0"/>
    <n v="5.25"/>
    <n v="91"/>
    <x v="432"/>
    <n v="27.4"/>
  </r>
  <r>
    <n v="2252918"/>
    <s v="Sharp Electronics Corporation"/>
    <s v="Sharp"/>
    <s v="MX-4050N"/>
    <s v="MX-4050N"/>
    <m/>
    <s v="Multifunction Devices (MFD)"/>
    <s v="Standard"/>
    <n v="320"/>
    <n v="450"/>
    <m/>
    <s v="Electro-photographic (EP)"/>
    <x v="1"/>
    <x v="10"/>
    <s v="Yes"/>
    <n v="2.2999999999999998"/>
    <n v="119.6"/>
    <n v="34.782799999999995"/>
    <s v="None, None"/>
    <x v="108"/>
    <d v="2015-11-09T00:00:00"/>
    <s v="United States, Canada"/>
    <s v="ES_41229_MX-4050N_11192015041657_6617298"/>
    <x v="0"/>
    <n v="6.25"/>
    <n v="108.33333333333333"/>
    <x v="433"/>
    <n v="31.9"/>
  </r>
  <r>
    <n v="2307336"/>
    <s v="Sharp Electronics Corporation"/>
    <s v="Sharp"/>
    <s v="MX-4050V"/>
    <s v="MX-4050V"/>
    <m/>
    <s v="Multifunction Devices (MFD)"/>
    <s v="Standard"/>
    <n v="320"/>
    <n v="450"/>
    <m/>
    <s v="Electro-photographic (EP)"/>
    <x v="1"/>
    <x v="10"/>
    <s v="Yes"/>
    <n v="2.2999999999999998"/>
    <n v="119.6"/>
    <n v="34.782799999999995"/>
    <s v="None, None"/>
    <x v="109"/>
    <d v="2017-10-23T00:00:00"/>
    <s v="United States, Canada"/>
    <s v="ES_41229_MX-4050V_12042017231913_9553331"/>
    <x v="0"/>
    <n v="6.25"/>
    <n v="108.33333333333333"/>
    <x v="433"/>
    <n v="31.9"/>
  </r>
  <r>
    <n v="2248045"/>
    <s v="Sharp Electronics Corporation"/>
    <s v="Sharp"/>
    <s v="MX-4070N"/>
    <s v="MX-4070N"/>
    <m/>
    <s v="Multifunction Devices (MFD)"/>
    <s v="Standard"/>
    <n v="320"/>
    <n v="450"/>
    <m/>
    <s v="Electro-photographic (EP)"/>
    <x v="1"/>
    <x v="10"/>
    <s v="Yes"/>
    <n v="2.1"/>
    <n v="109.2"/>
    <n v="32.858800000000002"/>
    <s v="None, None"/>
    <x v="110"/>
    <d v="2015-09-10T00:00:00"/>
    <s v="United States, Canada"/>
    <s v="ES_41229_MX-4070N_09162015080001_0401092"/>
    <x v="0"/>
    <n v="6.25"/>
    <n v="108.33333333333333"/>
    <x v="434"/>
    <n v="31.9"/>
  </r>
  <r>
    <n v="2307097"/>
    <s v="Sharp Electronics Corporation"/>
    <s v="Sharp"/>
    <s v="MX-4070V"/>
    <s v="MX-4070V"/>
    <m/>
    <s v="Multifunction Devices (MFD)"/>
    <s v="Standard"/>
    <n v="320"/>
    <n v="450"/>
    <m/>
    <s v="Electro-photographic (EP)"/>
    <x v="1"/>
    <x v="10"/>
    <s v="Yes"/>
    <n v="2.1"/>
    <n v="109.2"/>
    <n v="32.858800000000002"/>
    <s v="None, None"/>
    <x v="109"/>
    <d v="2017-10-23T00:00:00"/>
    <s v="United States, Canada"/>
    <s v="ES_41229_MX-4070V_11302017234012_5212822"/>
    <x v="0"/>
    <n v="6.25"/>
    <n v="108.33333333333333"/>
    <x v="434"/>
    <n v="31.9"/>
  </r>
  <r>
    <n v="2263964"/>
    <s v="Sharp Electronics Corporation"/>
    <s v="Sharp"/>
    <s v="MX-5050N"/>
    <s v="MX-5050N"/>
    <m/>
    <s v="Multifunction Devices (MFD)"/>
    <s v="Standard"/>
    <n v="320"/>
    <n v="450"/>
    <m/>
    <s v="Electro-photographic (EP)"/>
    <x v="1"/>
    <x v="25"/>
    <s v="Yes"/>
    <n v="3.4"/>
    <n v="176.8"/>
    <n v="49.992800000000003"/>
    <s v="None, None"/>
    <x v="35"/>
    <d v="2016-03-08T00:00:00"/>
    <s v="United States, Canada"/>
    <s v="ES_41229_MX-5050N_04132016012119_0479052"/>
    <x v="0"/>
    <n v="8.25"/>
    <n v="143"/>
    <x v="435"/>
    <n v="38.200000000000003"/>
  </r>
  <r>
    <n v="2307215"/>
    <s v="Sharp Electronics Corporation"/>
    <s v="Sharp"/>
    <s v="MX-5050V"/>
    <s v="MX-5050V"/>
    <m/>
    <s v="Multifunction Devices (MFD)"/>
    <s v="Standard"/>
    <n v="320"/>
    <n v="450"/>
    <m/>
    <s v="Electro-photographic (EP)"/>
    <x v="1"/>
    <x v="25"/>
    <s v="Yes"/>
    <n v="3.4"/>
    <n v="176.8"/>
    <n v="49.992800000000003"/>
    <s v="None, None"/>
    <x v="111"/>
    <d v="2017-10-23T00:00:00"/>
    <s v="United States, Canada"/>
    <s v="ES_41229_MX-5050V_12032017232804_3684172"/>
    <x v="0"/>
    <n v="8.25"/>
    <n v="143"/>
    <x v="435"/>
    <n v="38.200000000000003"/>
  </r>
  <r>
    <n v="2263965"/>
    <s v="Sharp Electronics Corporation"/>
    <s v="Sharp"/>
    <s v="MX-5070N"/>
    <s v="MX-5070N"/>
    <m/>
    <s v="Multifunction Devices (MFD)"/>
    <s v="Standard"/>
    <n v="320"/>
    <n v="450"/>
    <m/>
    <s v="Electro-photographic (EP)"/>
    <x v="1"/>
    <x v="25"/>
    <s v="Yes"/>
    <n v="3.4"/>
    <n v="176.8"/>
    <n v="49.992800000000003"/>
    <s v="None, None"/>
    <x v="35"/>
    <d v="2016-03-08T00:00:00"/>
    <s v="United States, Canada"/>
    <s v="ES_41229_MX-5070N_04132016012044_0444345"/>
    <x v="0"/>
    <n v="8.25"/>
    <n v="143"/>
    <x v="435"/>
    <n v="38.200000000000003"/>
  </r>
  <r>
    <n v="2307216"/>
    <s v="Sharp Electronics Corporation"/>
    <s v="Sharp"/>
    <s v="MX-5070V"/>
    <s v="MX-5070V"/>
    <m/>
    <s v="Multifunction Devices (MFD)"/>
    <s v="Standard"/>
    <n v="320"/>
    <n v="450"/>
    <m/>
    <s v="Electro-photographic (EP)"/>
    <x v="1"/>
    <x v="25"/>
    <s v="Yes"/>
    <n v="3.4"/>
    <n v="176.8"/>
    <n v="49.992800000000003"/>
    <s v="None, None"/>
    <x v="111"/>
    <d v="2017-10-23T00:00:00"/>
    <s v="United States, Canada"/>
    <s v="ES_41229_MX-5070V_12032017232553_3553574"/>
    <x v="0"/>
    <n v="8.25"/>
    <n v="143"/>
    <x v="435"/>
    <n v="38.200000000000003"/>
  </r>
  <r>
    <n v="2263966"/>
    <s v="Sharp Electronics Corporation"/>
    <s v="Sharp"/>
    <s v="MX-6050N"/>
    <s v="MX-6050N"/>
    <m/>
    <s v="Multifunction Devices (MFD)"/>
    <s v="Standard"/>
    <n v="320"/>
    <n v="450"/>
    <m/>
    <s v="Electro-photographic (EP)"/>
    <x v="1"/>
    <x v="26"/>
    <s v="Yes"/>
    <n v="4"/>
    <n v="208"/>
    <n v="57.038800000000002"/>
    <s v="None, None"/>
    <x v="35"/>
    <d v="2016-03-08T00:00:00"/>
    <s v="United States, Canada"/>
    <s v="ES_41229_MX-6050N_04132016012208_0528344"/>
    <x v="0"/>
    <n v="10.25"/>
    <n v="177.66666666666666"/>
    <x v="436"/>
    <n v="44.2"/>
  </r>
  <r>
    <n v="2307217"/>
    <s v="Sharp Electronics Corporation"/>
    <s v="Sharp"/>
    <s v="MX-6050V"/>
    <s v="MX-6050V"/>
    <m/>
    <s v="Multifunction Devices (MFD)"/>
    <s v="Standard"/>
    <n v="320"/>
    <n v="450"/>
    <m/>
    <s v="Electro-photographic (EP)"/>
    <x v="1"/>
    <x v="26"/>
    <s v="Yes"/>
    <n v="4"/>
    <n v="208"/>
    <n v="57.038800000000002"/>
    <s v="None, None"/>
    <x v="111"/>
    <d v="2017-10-23T00:00:00"/>
    <s v="United States, Canada"/>
    <s v="ES_41229_MX-6050V_12032017232902_3742030"/>
    <x v="0"/>
    <n v="10.25"/>
    <n v="177.66666666666666"/>
    <x v="436"/>
    <n v="44.2"/>
  </r>
  <r>
    <n v="2263967"/>
    <s v="Sharp Electronics Corporation"/>
    <s v="Sharp"/>
    <s v="MX-6070N"/>
    <s v="MX-6070N"/>
    <m/>
    <s v="Multifunction Devices (MFD)"/>
    <s v="Standard"/>
    <n v="320"/>
    <n v="450"/>
    <m/>
    <s v="Electro-photographic (EP)"/>
    <x v="1"/>
    <x v="26"/>
    <s v="Yes"/>
    <n v="4"/>
    <n v="208"/>
    <n v="57.038800000000002"/>
    <s v="None, None"/>
    <x v="35"/>
    <d v="2016-03-08T00:00:00"/>
    <s v="United States, Canada"/>
    <s v="ES_41229_MX-6070N_04132016012143_0503205"/>
    <x v="0"/>
    <n v="10.25"/>
    <n v="177.66666666666666"/>
    <x v="436"/>
    <n v="44.2"/>
  </r>
  <r>
    <n v="2307218"/>
    <s v="Sharp Electronics Corporation"/>
    <s v="Sharp"/>
    <s v="MX-6070V"/>
    <s v="MX-6070V"/>
    <m/>
    <s v="Multifunction Devices (MFD)"/>
    <s v="Standard"/>
    <n v="320"/>
    <n v="450"/>
    <m/>
    <s v="Electro-photographic (EP)"/>
    <x v="1"/>
    <x v="26"/>
    <s v="Yes"/>
    <n v="4"/>
    <n v="208"/>
    <n v="57.038800000000002"/>
    <s v="None, None"/>
    <x v="111"/>
    <d v="2017-10-23T00:00:00"/>
    <s v="United States, Canada"/>
    <s v="ES_41229_MX-6070V_12032017232708_3628058"/>
    <x v="0"/>
    <n v="10.25"/>
    <n v="177.66666666666666"/>
    <x v="436"/>
    <n v="44.2"/>
  </r>
  <r>
    <n v="2287190"/>
    <s v="Sharp Electronics Corporation"/>
    <s v="Sharp"/>
    <s v="MX-6580N"/>
    <s v="MX-6580N"/>
    <m/>
    <s v="Multifunction Devices (MFD)"/>
    <s v="Standard"/>
    <n v="319"/>
    <n v="1292"/>
    <m/>
    <s v="Electro-photographic (EP)"/>
    <x v="1"/>
    <x v="15"/>
    <s v="Yes"/>
    <n v="6.8"/>
    <n v="353.6"/>
    <n v="102.74160000000001"/>
    <s v="None, None"/>
    <x v="112"/>
    <d v="2016-12-19T00:00:00"/>
    <s v="United States, Canada"/>
    <s v="ES_41229_MX-6580N_12282016064743_7663090"/>
    <x v="0"/>
    <n v="11.25"/>
    <n v="195"/>
    <x v="437"/>
    <n v="53.599999999999994"/>
  </r>
  <r>
    <n v="2302867"/>
    <s v="Sharp Electronics Corporation"/>
    <s v="Sharp"/>
    <s v="MX-7090N"/>
    <s v="MX-7090N"/>
    <m/>
    <s v="Multifunction Devices (MFD)"/>
    <s v="Standard"/>
    <n v="305"/>
    <n v="1300"/>
    <m/>
    <s v="Electro-photographic (EP)"/>
    <x v="1"/>
    <x v="27"/>
    <s v="Yes"/>
    <n v="7.9"/>
    <n v="410.8"/>
    <n v="109.6186"/>
    <s v="None, None"/>
    <x v="58"/>
    <d v="2017-08-29T00:00:00"/>
    <s v="United States, Canada"/>
    <s v="ES_41229_MX-7090N_08282017082553_8753914"/>
    <x v="0"/>
    <n v="12.25"/>
    <n v="212.33333333333334"/>
    <x v="438"/>
    <n v="64.599999999999994"/>
  </r>
  <r>
    <n v="2287191"/>
    <s v="Sharp Electronics Corporation"/>
    <s v="Sharp"/>
    <s v="MX-7580N"/>
    <s v="MX-7580N"/>
    <m/>
    <s v="Multifunction Devices (MFD)"/>
    <s v="Standard"/>
    <n v="319"/>
    <n v="1292"/>
    <m/>
    <s v="Electro-photographic (EP)"/>
    <x v="1"/>
    <x v="16"/>
    <s v="Yes"/>
    <n v="7.7"/>
    <n v="400.4"/>
    <n v="106.68060000000001"/>
    <s v="None, None"/>
    <x v="112"/>
    <d v="2016-12-19T00:00:00"/>
    <s v="United States, Canada"/>
    <s v="ES_41229_MX-7580N_12282016070232_8552710"/>
    <x v="0"/>
    <n v="15.750000000000004"/>
    <n v="273.00000000000006"/>
    <x v="439"/>
    <n v="75.599999999999994"/>
  </r>
  <r>
    <n v="2302868"/>
    <s v="Sharp Electronics Corporation"/>
    <s v="Sharp"/>
    <s v="MX-8090N"/>
    <s v="MX-8090N"/>
    <m/>
    <s v="Multifunction Devices (MFD)"/>
    <s v="Standard"/>
    <n v="305"/>
    <n v="1300"/>
    <m/>
    <s v="Electro-photographic (EP)"/>
    <x v="1"/>
    <x v="28"/>
    <s v="Yes"/>
    <n v="8.6"/>
    <n v="447.2"/>
    <n v="118.38060000000002"/>
    <s v="None, None"/>
    <x v="58"/>
    <d v="2017-08-29T00:00:00"/>
    <s v="United States, Canada"/>
    <s v="ES_41229_MX-8090N_08282017082523_8723618"/>
    <x v="0"/>
    <n v="19.250000000000004"/>
    <n v="333.66666666666674"/>
    <x v="440"/>
    <n v="86.6"/>
  </r>
  <r>
    <n v="2306794"/>
    <s v="Sharp Electronics Corporation"/>
    <s v="Sharp"/>
    <s v="MX-B355W"/>
    <s v="MX-B355W"/>
    <m/>
    <s v="Multifunction Devices (MFD)"/>
    <s v="Standard"/>
    <n v="210"/>
    <n v="297"/>
    <m/>
    <s v="Electro-photographic (EP)"/>
    <x v="0"/>
    <x v="12"/>
    <s v="Yes"/>
    <n v="2"/>
    <n v="104"/>
    <n v="32.266000000000005"/>
    <s v="None, None"/>
    <x v="111"/>
    <d v="2017-10-23T00:00:00"/>
    <s v="United States, Canada"/>
    <s v="ES_41229_MX-B355W_11262017234615_9975914"/>
    <x v="0"/>
    <n v="2.7"/>
    <n v="46.800000000000004"/>
    <x v="441"/>
    <n v="25"/>
  </r>
  <r>
    <n v="2306796"/>
    <s v="Sharp Electronics Corporation"/>
    <s v="Sharp"/>
    <s v="MX-B455W"/>
    <s v="MX-B455W"/>
    <m/>
    <s v="Multifunction Devices (MFD)"/>
    <s v="Standard"/>
    <n v="210"/>
    <n v="297"/>
    <m/>
    <s v="Electro-photographic (EP)"/>
    <x v="0"/>
    <x v="13"/>
    <s v="Yes"/>
    <n v="2.5"/>
    <n v="130"/>
    <n v="38.74"/>
    <s v="None, None"/>
    <x v="111"/>
    <d v="2017-10-23T00:00:00"/>
    <s v="United States, Canada"/>
    <s v="ES_41229_MX-B455W_11262017234724_0044578"/>
    <x v="0"/>
    <n v="3.8000000000000003"/>
    <n v="65.866666666666674"/>
    <x v="442"/>
    <n v="32.200000000000003"/>
  </r>
  <r>
    <n v="2254148"/>
    <s v="Sharp Electronics Corporation"/>
    <s v="Sharp"/>
    <s v="MX-M1055"/>
    <s v="MX-M1055"/>
    <m/>
    <s v="Multifunction Devices (MFD)"/>
    <s v="Standard"/>
    <n v="310"/>
    <n v="462"/>
    <m/>
    <s v="Electro-photographic (EP)"/>
    <x v="0"/>
    <x v="22"/>
    <s v="Yes"/>
    <n v="15.1"/>
    <n v="785.2"/>
    <n v="202.84160000000003"/>
    <s v="None, None"/>
    <x v="113"/>
    <d v="2015-11-30T00:00:00"/>
    <s v="United States, Canada"/>
    <s v="ES_41229_MX-M1055_12032015060712_2832772"/>
    <x v="0"/>
    <n v="27.150000000000002"/>
    <n v="470.60000000000008"/>
    <x v="443"/>
    <n v="169.8"/>
  </r>
  <r>
    <n v="2254149"/>
    <s v="Sharp Electronics Corporation"/>
    <s v="Sharp"/>
    <s v="MX-M1205"/>
    <s v="MX-M1205"/>
    <m/>
    <s v="Multifunction Devices (MFD)"/>
    <s v="Standard"/>
    <n v="310"/>
    <n v="462"/>
    <m/>
    <s v="Electro-photographic (EP)"/>
    <x v="0"/>
    <x v="44"/>
    <s v="Yes"/>
    <n v="16.7"/>
    <n v="868.4"/>
    <n v="229.77500000000001"/>
    <s v="None, None"/>
    <x v="113"/>
    <d v="2015-11-30T00:00:00"/>
    <s v="United States, Canada"/>
    <s v="ES_41229_MX-M1205_12032015060823_2903451"/>
    <x v="0"/>
    <n v="36.15"/>
    <n v="626.6"/>
    <x v="444"/>
    <n v="226.8"/>
  </r>
  <r>
    <n v="2243883"/>
    <s v="Sharp Electronics Corporation"/>
    <s v="Sharp"/>
    <s v="MX-M266N"/>
    <s v="MX-M266N"/>
    <m/>
    <s v="Multifunction Devices (MFD)"/>
    <s v="Standard"/>
    <n v="293"/>
    <n v="413"/>
    <m/>
    <s v="Electro-photographic (EP)"/>
    <x v="0"/>
    <x v="24"/>
    <s v="Yes"/>
    <n v="1.8340000000000001"/>
    <n v="95.367999999999995"/>
    <n v="29.790150000000001"/>
    <s v="None, None"/>
    <x v="89"/>
    <d v="2015-07-21T00:00:00"/>
    <s v="United States, Canada"/>
    <s v="ES_41229_MX-M266N_07212015225536_9336083"/>
    <x v="0"/>
    <n v="2.1700000000000004"/>
    <n v="37.613333333333337"/>
    <x v="445"/>
    <n v="19.600000000000001"/>
  </r>
  <r>
    <n v="2305160"/>
    <s v="Sharp Electronics Corporation"/>
    <s v="Sharp"/>
    <s v="MX-M3050"/>
    <s v="MX-M3050"/>
    <m/>
    <s v="Multifunction Devices (MFD)"/>
    <s v="Standard"/>
    <n v="305"/>
    <n v="457"/>
    <m/>
    <s v="Electro-photographic (EP)"/>
    <x v="0"/>
    <x v="7"/>
    <s v="Yes"/>
    <n v="1.8"/>
    <n v="93.6"/>
    <n v="29.296800000000001"/>
    <s v="None, None"/>
    <x v="109"/>
    <d v="2017-10-18T00:00:00"/>
    <s v="United States, Canada"/>
    <s v="ES_41229_MX-M3050_10192017055654_2614346"/>
    <x v="0"/>
    <n v="2.4499999999999997"/>
    <n v="42.466666666666661"/>
    <x v="446"/>
    <n v="22"/>
  </r>
  <r>
    <n v="2305161"/>
    <s v="Sharp Electronics Corporation"/>
    <s v="Sharp"/>
    <s v="MX-M3070"/>
    <s v="MX-M3070"/>
    <m/>
    <s v="Multifunction Devices (MFD)"/>
    <s v="Standard"/>
    <n v="305"/>
    <n v="457"/>
    <m/>
    <s v="Electro-photographic (EP)"/>
    <x v="0"/>
    <x v="7"/>
    <s v="Yes"/>
    <n v="1.8"/>
    <n v="93.6"/>
    <n v="29.296800000000001"/>
    <s v="None, None"/>
    <x v="109"/>
    <d v="2017-10-18T00:00:00"/>
    <s v="United States, Canada"/>
    <s v="ES_41229_MX-M3070_10192017055855_2735396"/>
    <x v="0"/>
    <n v="2.4499999999999997"/>
    <n v="42.466666666666661"/>
    <x v="446"/>
    <n v="22"/>
  </r>
  <r>
    <n v="2243879"/>
    <s v="Sharp Electronics Corporation"/>
    <s v="Sharp"/>
    <s v="MX-M316N"/>
    <s v="MX-M316N"/>
    <m/>
    <s v="Multifunction Devices (MFD)"/>
    <s v="Standard"/>
    <n v="293"/>
    <n v="413"/>
    <m/>
    <s v="Electro-photographic (EP)"/>
    <x v="0"/>
    <x v="40"/>
    <s v="Yes"/>
    <n v="2.1509999999999998"/>
    <n v="111.852"/>
    <n v="33.874858333333336"/>
    <s v="None, None"/>
    <x v="89"/>
    <d v="2015-07-21T00:00:00"/>
    <s v="United States, Canada"/>
    <s v="ES_41229_MX-M316N_07212015225212_9132847"/>
    <x v="0"/>
    <n v="2.56"/>
    <n v="44.373333333333335"/>
    <x v="447"/>
    <n v="22.599999999999998"/>
  </r>
  <r>
    <n v="2305162"/>
    <s v="Sharp Electronics Corporation"/>
    <s v="Sharp"/>
    <s v="MX-M3550"/>
    <s v="MX-M3550"/>
    <m/>
    <s v="Multifunction Devices (MFD)"/>
    <s v="Standard"/>
    <n v="305"/>
    <n v="457"/>
    <m/>
    <s v="Electro-photographic (EP)"/>
    <x v="0"/>
    <x v="12"/>
    <s v="Yes"/>
    <n v="2.1"/>
    <n v="109.2"/>
    <n v="32.260799999999996"/>
    <s v="None, None"/>
    <x v="109"/>
    <d v="2017-10-18T00:00:00"/>
    <s v="United States, Canada"/>
    <s v="ES_41229_MX-M3550_10192017055548_2548778"/>
    <x v="0"/>
    <n v="3"/>
    <n v="52"/>
    <x v="448"/>
    <n v="25"/>
  </r>
  <r>
    <n v="2243876"/>
    <s v="Sharp Electronics Corporation"/>
    <s v="Sharp"/>
    <s v="MX-M356N"/>
    <s v="MX-M356N"/>
    <m/>
    <s v="Multifunction Devices (MFD)"/>
    <s v="Standard"/>
    <n v="293"/>
    <n v="413"/>
    <m/>
    <s v="Electro-photographic (EP)"/>
    <x v="0"/>
    <x v="12"/>
    <s v="Yes"/>
    <n v="2.1680000000000001"/>
    <n v="112.736"/>
    <n v="34.083400000000005"/>
    <s v="None, None"/>
    <x v="89"/>
    <d v="2015-07-21T00:00:00"/>
    <s v="United States, Canada"/>
    <s v="ES_41229_MX-M356N_07212015221037_6637105"/>
    <x v="0"/>
    <n v="3"/>
    <n v="52"/>
    <x v="449"/>
    <n v="25"/>
  </r>
  <r>
    <n v="2305163"/>
    <s v="Sharp Electronics Corporation"/>
    <s v="Sharp"/>
    <s v="MX-M3570"/>
    <s v="MX-M3570"/>
    <m/>
    <s v="Multifunction Devices (MFD)"/>
    <s v="Standard"/>
    <n v="305"/>
    <n v="457"/>
    <m/>
    <s v="Electro-photographic (EP)"/>
    <x v="0"/>
    <x v="12"/>
    <s v="Yes"/>
    <n v="2.1"/>
    <n v="109.2"/>
    <n v="32.260799999999996"/>
    <s v="None, None"/>
    <x v="109"/>
    <d v="2017-10-18T00:00:00"/>
    <s v="United States, Canada"/>
    <s v="ES_41229_MX-M3570_10192017055743_2663167"/>
    <x v="0"/>
    <n v="3"/>
    <n v="52"/>
    <x v="448"/>
    <n v="25"/>
  </r>
  <r>
    <n v="2302869"/>
    <s v="Sharp Electronics Corporation"/>
    <s v="Sharp"/>
    <s v="MX-M4050"/>
    <s v="MX-M4050"/>
    <m/>
    <s v="Multifunction Devices (MFD)"/>
    <s v="Standard"/>
    <n v="305"/>
    <n v="1300"/>
    <m/>
    <s v="Electro-photographic (EP)"/>
    <x v="0"/>
    <x v="10"/>
    <s v="Yes"/>
    <n v="2.2999999999999998"/>
    <n v="119.6"/>
    <n v="34.925799999999995"/>
    <s v="None, None"/>
    <x v="58"/>
    <d v="2017-08-28T00:00:00"/>
    <s v="United States, Canada"/>
    <s v="ES_41229_MX-M4050_08292017002538_6338474"/>
    <x v="0"/>
    <n v="3.5500000000000003"/>
    <n v="61.533333333333339"/>
    <x v="450"/>
    <n v="28"/>
  </r>
  <r>
    <n v="2302870"/>
    <s v="Sharp Electronics Corporation"/>
    <s v="Sharp"/>
    <s v="MX-M4070"/>
    <s v="MX-M4070"/>
    <m/>
    <s v="Multifunction Devices (MFD)"/>
    <s v="Standard"/>
    <n v="305"/>
    <n v="1300"/>
    <m/>
    <s v="Electro-photographic (EP)"/>
    <x v="0"/>
    <x v="10"/>
    <s v="Yes"/>
    <n v="2.2999999999999998"/>
    <n v="119.6"/>
    <n v="34.925799999999995"/>
    <s v="None, None"/>
    <x v="58"/>
    <d v="2017-08-28T00:00:00"/>
    <s v="United States, Canada"/>
    <s v="ES_41229_MX-M4070_08292017003210_6730168"/>
    <x v="0"/>
    <n v="3.5500000000000003"/>
    <n v="61.533333333333339"/>
    <x v="450"/>
    <n v="28"/>
  </r>
  <r>
    <n v="2302871"/>
    <s v="Sharp Electronics Corporation"/>
    <s v="Sharp"/>
    <s v="MX-M5050"/>
    <s v="MX-M5050"/>
    <m/>
    <s v="Multifunction Devices (MFD)"/>
    <s v="Standard"/>
    <n v="305"/>
    <n v="1300"/>
    <m/>
    <s v="Electro-photographic (EP)"/>
    <x v="0"/>
    <x v="25"/>
    <s v="Yes"/>
    <n v="2.9"/>
    <n v="150.80000000000001"/>
    <n v="43.063800000000001"/>
    <s v="None, None"/>
    <x v="58"/>
    <d v="2017-08-28T00:00:00"/>
    <s v="United States, Canada"/>
    <s v="ES_41229_MX-M5050_08292017002653_6413841"/>
    <x v="0"/>
    <n v="4.6499999999999995"/>
    <n v="80.599999999999994"/>
    <x v="451"/>
    <n v="36.700000000000003"/>
  </r>
  <r>
    <n v="2302872"/>
    <s v="Sharp Electronics Corporation"/>
    <s v="Sharp"/>
    <s v="MX-M5070"/>
    <s v="MX-M5070"/>
    <m/>
    <s v="Multifunction Devices (MFD)"/>
    <s v="Standard"/>
    <n v="305"/>
    <n v="1300"/>
    <m/>
    <s v="Electro-photographic (EP)"/>
    <x v="0"/>
    <x v="25"/>
    <s v="Yes"/>
    <n v="2.9"/>
    <n v="150.80000000000001"/>
    <n v="43.063800000000001"/>
    <s v="None, None"/>
    <x v="58"/>
    <d v="2017-08-28T00:00:00"/>
    <s v="United States, Canada"/>
    <s v="ES_41229_MX-M5070_08292017002750_6470221"/>
    <x v="0"/>
    <n v="4.6499999999999995"/>
    <n v="80.599999999999994"/>
    <x v="451"/>
    <n v="36.700000000000003"/>
  </r>
  <r>
    <n v="2302873"/>
    <s v="Sharp Electronics Corporation"/>
    <s v="Sharp"/>
    <s v="MX-M6050"/>
    <s v="MX-M6050"/>
    <m/>
    <s v="Multifunction Devices (MFD)"/>
    <s v="Standard"/>
    <n v="305"/>
    <n v="1300"/>
    <m/>
    <s v="Electro-photographic (EP)"/>
    <x v="0"/>
    <x v="26"/>
    <s v="Yes"/>
    <n v="3.4"/>
    <n v="176.8"/>
    <n v="49.836800000000004"/>
    <s v="None, None"/>
    <x v="58"/>
    <d v="2017-08-28T00:00:00"/>
    <s v="United States, Canada"/>
    <s v="ES_41229_MX-M6050_08292017002851_6531905"/>
    <x v="0"/>
    <n v="7.1499999999999995"/>
    <n v="123.93333333333332"/>
    <x v="452"/>
    <n v="45.7"/>
  </r>
  <r>
    <n v="2302874"/>
    <s v="Sharp Electronics Corporation"/>
    <s v="Sharp"/>
    <s v="MX-M6070"/>
    <s v="MX-M6070"/>
    <m/>
    <s v="Multifunction Devices (MFD)"/>
    <s v="Standard"/>
    <n v="305"/>
    <n v="1300"/>
    <m/>
    <s v="Electro-photographic (EP)"/>
    <x v="0"/>
    <x v="26"/>
    <s v="Yes"/>
    <n v="3.4"/>
    <n v="176.8"/>
    <n v="49.836800000000004"/>
    <s v="None, None"/>
    <x v="58"/>
    <d v="2017-08-28T00:00:00"/>
    <s v="United States, Canada"/>
    <s v="ES_41229_MX-M6070_08292017002950_6590831"/>
    <x v="0"/>
    <n v="7.1499999999999995"/>
    <n v="123.93333333333332"/>
    <x v="452"/>
    <n v="45.7"/>
  </r>
  <r>
    <n v="2282185"/>
    <s v="Sharp Electronics Corporation"/>
    <s v="Sharp"/>
    <s v="MX-M905"/>
    <s v="MX-M905"/>
    <m/>
    <s v="Multifunction Devices (MFD)"/>
    <s v="Standard"/>
    <n v="310"/>
    <n v="462"/>
    <m/>
    <s v="Electro-photographic (EP)"/>
    <x v="0"/>
    <x v="61"/>
    <s v="Yes"/>
    <n v="12.2"/>
    <n v="634.4"/>
    <n v="166.3116"/>
    <s v="None, None"/>
    <x v="15"/>
    <d v="2016-10-20T00:00:00"/>
    <s v="United States, Canada"/>
    <s v="ES_41229_MX-M905_10212016084130_9290195"/>
    <x v="0"/>
    <n v="18.150000000000002"/>
    <n v="314.60000000000002"/>
    <x v="453"/>
    <n v="112.80000000000001"/>
  </r>
  <r>
    <n v="2241530"/>
    <s v="SINDOH Co., Ltd."/>
    <s v="Sindoh"/>
    <s v="M412"/>
    <s v="M412"/>
    <s v="M412,M412,; M417,M417,"/>
    <s v="Multifunction Devices (MFD)"/>
    <s v="Standard"/>
    <n v="216"/>
    <n v="279"/>
    <m/>
    <s v="Electro-photographic (EP)"/>
    <x v="0"/>
    <x v="30"/>
    <s v="Yes"/>
    <n v="2.2000000000000002"/>
    <n v="114.4"/>
    <n v="51.729599999999998"/>
    <s v="None, None"/>
    <x v="40"/>
    <d v="2015-06-12T00:00:00"/>
    <s v="United States"/>
    <s v="ES_1119230_M412_06152015074646_4406125"/>
    <x v="0"/>
    <n v="3.03"/>
    <n v="52.52"/>
    <x v="454"/>
    <n v="26.8"/>
  </r>
  <r>
    <n v="2257531"/>
    <s v="Toshiba America Business Solutions, Inc."/>
    <s v="Toshiba"/>
    <s v="e-STUDIO2008A"/>
    <s v="DP-2008A"/>
    <m/>
    <s v="Multifunction Devices (MFD)"/>
    <s v="Standard"/>
    <n v="432"/>
    <n v="279"/>
    <m/>
    <s v="Electro-photographic (EP)"/>
    <x v="0"/>
    <x v="38"/>
    <s v="Yes"/>
    <n v="0.97"/>
    <n v="50.44"/>
    <n v="16.525600000000001"/>
    <s v="Wired &gt; 500 MHz - 1 Gb/s Ethernet, Scanners with non-CCFL Lamps - Light-Emitting Diodes (LED)"/>
    <x v="114"/>
    <d v="2016-01-29T00:00:00"/>
    <s v="United States, Canada"/>
    <s v="ES_13705_DP-2008A_12292015190500_2266809"/>
    <x v="0"/>
    <n v="1.7500000000000002"/>
    <n v="30.333333333333339"/>
    <x v="455"/>
    <n v="16.600000000000001"/>
  </r>
  <r>
    <n v="2241814"/>
    <s v="Toshiba America Business Solutions, Inc."/>
    <s v="Toshiba"/>
    <s v="e-STUDIO2309A"/>
    <s v="DP-2309A"/>
    <m/>
    <s v="Multifunction Devices (MFD)"/>
    <s v="Standard"/>
    <n v="432"/>
    <n v="279"/>
    <m/>
    <s v="Electro-photographic (EP)"/>
    <x v="0"/>
    <x v="35"/>
    <s v="Yes"/>
    <n v="1.093"/>
    <n v="56.835999999999999"/>
    <n v="22.111699999999995"/>
    <s v="Wired &gt; 20 MHz and &lt; 500 MHz - 100/10 Mb/s Ethernet, Scanners with non-CCFL Lamps - Light-Emitting Diodes (LED)"/>
    <x v="115"/>
    <d v="2015-06-19T00:00:00"/>
    <s v="United States, Australia, New Zealand, Switzerland, Europe, Japan, Canada"/>
    <s v="ES_13705_DP-2309A_06072015202427_815240"/>
    <x v="0"/>
    <n v="1.9600000000000002"/>
    <n v="33.973333333333336"/>
    <x v="456"/>
    <n v="17.799999999999997"/>
  </r>
  <r>
    <n v="2257533"/>
    <s v="Toshiba America Business Solutions, Inc."/>
    <s v="Toshiba"/>
    <s v="e-STUDIO2508A"/>
    <s v="DP-2508A"/>
    <m/>
    <s v="Multifunction Devices (MFD)"/>
    <s v="Standard"/>
    <n v="432"/>
    <n v="279"/>
    <m/>
    <s v="Electro-photographic (EP)"/>
    <x v="0"/>
    <x v="19"/>
    <s v="Yes"/>
    <n v="1.2170000000000001"/>
    <n v="63.283999999999999"/>
    <n v="19.004374999999996"/>
    <s v="Wired &gt; 500 MHz - 1 Gb/s Ethernet, Scanners with non-CCFL Lamps - Light-Emitting Diodes (LED)"/>
    <x v="114"/>
    <d v="2016-01-29T00:00:00"/>
    <s v="United States, Canada"/>
    <s v="ES_13705_DP-2508A_12292015201714_8710290"/>
    <x v="0"/>
    <n v="2.1"/>
    <n v="36.4"/>
    <x v="457"/>
    <n v="19"/>
  </r>
  <r>
    <n v="2255185"/>
    <s v="Toshiba America Business Solutions, Inc."/>
    <s v="Toshiba"/>
    <s v="e-STUDIO2803AM"/>
    <s v="DP-2803AM"/>
    <m/>
    <s v="Multifunction Devices (MFD)"/>
    <s v="Standard"/>
    <n v="432"/>
    <n v="279"/>
    <m/>
    <s v="Electro-photographic (EP)"/>
    <x v="0"/>
    <x v="9"/>
    <s v="Yes"/>
    <n v="1.3580000000000001"/>
    <n v="70.616"/>
    <n v="23.490566666666663"/>
    <s v="Wired &gt; 20 MHz and &lt; 500 MHz - 100/10 Mb/s Ethernet, Scanners with non-CCFL Lamps - Light-Emitting Diodes (LED)"/>
    <x v="8"/>
    <d v="2015-12-18T00:00:00"/>
    <s v="United States"/>
    <s v="ES_13705_DP-2803AM_12052015150113_4879114"/>
    <x v="0"/>
    <n v="2.31"/>
    <n v="40.04"/>
    <x v="458"/>
    <n v="20.8"/>
  </r>
  <r>
    <n v="2241815"/>
    <s v="Toshiba America Business Solutions, Inc."/>
    <s v="Toshiba"/>
    <s v="e-STUDIO2809A"/>
    <s v="DP-2809A"/>
    <m/>
    <s v="Multifunction Devices (MFD)"/>
    <s v="Standard"/>
    <n v="432"/>
    <n v="279"/>
    <m/>
    <s v="Electro-photographic (EP)"/>
    <x v="0"/>
    <x v="9"/>
    <s v="Yes"/>
    <n v="1.2629999999999999"/>
    <n v="65.676000000000002"/>
    <n v="22.945"/>
    <s v="Wired &gt; 20 MHz and &lt; 500 MHz - 100/10 Mb/s Ethernet, Scanners with non-CCFL Lamps - Light-Emitting Diodes (LED)"/>
    <x v="115"/>
    <d v="2015-06-19T00:00:00"/>
    <s v="United States, Switzerland, Europe, Taiwan, Canada"/>
    <s v="ES_13705_DP-2809A_06072015205734_809594"/>
    <x v="0"/>
    <n v="2.31"/>
    <n v="40.04"/>
    <x v="459"/>
    <n v="20.8"/>
  </r>
  <r>
    <n v="2289435"/>
    <s v="Toshiba America Business Solutions, Inc."/>
    <s v="Toshiba"/>
    <s v="e-STUDIO3008A"/>
    <s v="DP-3008A"/>
    <m/>
    <s v="Multifunction Devices (MFD)"/>
    <s v="Standard"/>
    <n v="432"/>
    <n v="279"/>
    <m/>
    <s v="Electro-photographic (EP)"/>
    <x v="0"/>
    <x v="7"/>
    <s v="Yes"/>
    <n v="1.5169999999999999"/>
    <n v="78.884"/>
    <n v="22.948249999999998"/>
    <s v="Wired &gt; 500 MHz - 1 Gb/s Ethernet, Scanners with non-CCFL Lamps - Light-Emitting Diodes (LED)"/>
    <x v="114"/>
    <d v="2017-01-26T00:00:00"/>
    <s v="United States, Taiwan, Canada"/>
    <s v="ES_13705_DP-3008A_01252017153509_3023797"/>
    <x v="0"/>
    <n v="2.4499999999999997"/>
    <n v="42.466666666666661"/>
    <x v="460"/>
    <n v="22"/>
  </r>
  <r>
    <n v="2257535"/>
    <s v="Toshiba America Business Solutions, Inc."/>
    <s v="Toshiba"/>
    <s v="e-STUDIO3508A"/>
    <s v="DP-3508A"/>
    <m/>
    <s v="Multifunction Devices (MFD)"/>
    <s v="Standard"/>
    <n v="432"/>
    <n v="279"/>
    <m/>
    <s v="Electro-photographic (EP)"/>
    <x v="0"/>
    <x v="12"/>
    <s v="Yes"/>
    <n v="1.974"/>
    <n v="102.648"/>
    <n v="28.898999999999997"/>
    <s v="Wired &gt; 500 MHz - 1 Gb/s Ethernet, Scanners with non-CCFL Lamps - Light-Emitting Diodes (LED)"/>
    <x v="114"/>
    <d v="2016-01-29T00:00:00"/>
    <s v="United States, Taiwan, Canada"/>
    <s v="ES_13705_DP-3508A_12292015233932_9792901"/>
    <x v="0"/>
    <n v="3"/>
    <n v="52"/>
    <x v="461"/>
    <n v="25"/>
  </r>
  <r>
    <n v="2293800"/>
    <s v="Toshiba America Business Solutions, Inc."/>
    <s v="Toshiba"/>
    <s v="e-STUDIO3508LP"/>
    <s v="DP-3535"/>
    <m/>
    <s v="Multifunction Devices (MFD)"/>
    <s v="Standard"/>
    <n v="279"/>
    <n v="432"/>
    <m/>
    <s v="Electro-photographic (EP)"/>
    <x v="0"/>
    <x v="12"/>
    <s v="Yes"/>
    <n v="1.9610000000000001"/>
    <n v="101.97199999999999"/>
    <n v="29.512599999999999"/>
    <s v="Wired &gt; 500 MHz - 1 Gb/s Ethernet, Scanners with non-CCFL Lamps - Light-Emitting Diodes (LED)"/>
    <x v="36"/>
    <d v="2017-04-07T00:00:00"/>
    <s v="United States, Canada"/>
    <s v="ES_13705_DP-3535_04052017095831_4897729"/>
    <x v="0"/>
    <n v="3"/>
    <n v="52"/>
    <x v="462"/>
    <n v="25"/>
  </r>
  <r>
    <n v="2257536"/>
    <s v="Toshiba America Business Solutions, Inc."/>
    <s v="Toshiba"/>
    <s v="e-STUDIO4508A"/>
    <s v="DP-4508A"/>
    <m/>
    <s v="Multifunction Devices (MFD)"/>
    <s v="Standard"/>
    <n v="432"/>
    <n v="279"/>
    <m/>
    <s v="Electro-photographic (EP)"/>
    <x v="0"/>
    <x v="13"/>
    <s v="Yes"/>
    <n v="2.2450000000000001"/>
    <n v="116.74"/>
    <n v="32.408999999999999"/>
    <s v="Wired &gt; 500 MHz - 1 Gb/s Ethernet, Scanners with non-CCFL Lamps - Light-Emitting Diodes (LED)"/>
    <x v="114"/>
    <d v="2016-01-29T00:00:00"/>
    <s v="United States, Taiwan, Canada"/>
    <s v="ES_13705_DP-4508A_12302015000804_5654107"/>
    <x v="0"/>
    <n v="4.1000000000000005"/>
    <n v="71.066666666666677"/>
    <x v="463"/>
    <n v="32.200000000000003"/>
  </r>
  <r>
    <n v="2293802"/>
    <s v="Toshiba America Business Solutions, Inc."/>
    <s v="Toshiba"/>
    <s v="e-STUDIO4508LP"/>
    <s v="DP-4535"/>
    <m/>
    <s v="Multifunction Devices (MFD)"/>
    <s v="Standard"/>
    <n v="279"/>
    <n v="432"/>
    <m/>
    <s v="Electro-photographic (EP)"/>
    <x v="0"/>
    <x v="13"/>
    <s v="Yes"/>
    <n v="2.72"/>
    <n v="141.44"/>
    <n v="39.288599999999995"/>
    <s v="Wired &gt; 500 MHz - 1 Gb/s Ethernet, Scanners with non-CCFL Lamps - Light-Emitting Diodes (LED)"/>
    <x v="36"/>
    <d v="2017-04-07T00:00:00"/>
    <s v="United States, Canada"/>
    <s v="ES_13705_DP-4535_03212017140457_4866296"/>
    <x v="0"/>
    <n v="4.1000000000000005"/>
    <n v="71.066666666666677"/>
    <x v="464"/>
    <n v="32.200000000000003"/>
  </r>
  <r>
    <n v="2289436"/>
    <s v="Toshiba America Business Solutions, Inc."/>
    <s v="Toshiba"/>
    <s v="e-STUDIO5008A"/>
    <s v="DP-5008A"/>
    <m/>
    <s v="Multifunction Devices (MFD)"/>
    <s v="Standard"/>
    <n v="432"/>
    <n v="279"/>
    <m/>
    <s v="Electro-photographic (EP)"/>
    <x v="0"/>
    <x v="25"/>
    <s v="Yes"/>
    <n v="2.9020000000000001"/>
    <n v="150.904"/>
    <n v="40.962999999999994"/>
    <s v="Wired &gt; 500 MHz - 1 Gb/s Ethernet, Scanners with non-CCFL Lamps - Light-Emitting Diodes (LED)"/>
    <x v="114"/>
    <d v="2017-01-26T00:00:00"/>
    <s v="United States, Taiwan, Canada"/>
    <s v="ES_13705_DP-5008A_01252017154323_9591180"/>
    <x v="0"/>
    <n v="4.6499999999999995"/>
    <n v="80.599999999999994"/>
    <x v="465"/>
    <n v="36.700000000000003"/>
  </r>
  <r>
    <n v="2263440"/>
    <s v="Toshiba America Business Solutions, Inc."/>
    <s v="Toshiba"/>
    <s v="e-STUDIO5508A"/>
    <s v="DP-5508A"/>
    <m/>
    <s v="Multifunction Devices (MFD)"/>
    <s v="Standard"/>
    <n v="313"/>
    <n v="460"/>
    <m/>
    <s v="Electro-photographic (EP)"/>
    <x v="0"/>
    <x v="21"/>
    <s v="Yes"/>
    <n v="3.242"/>
    <n v="168.584"/>
    <n v="46.165599999999984"/>
    <s v="Wired &gt; 500 MHz - 1 Gb/s Ethernet, Scanners with non-CCFL Lamps - Light-Emitting Diodes (LED)"/>
    <x v="116"/>
    <d v="2016-03-29T00:00:00"/>
    <s v="United States, Taiwan, Canada"/>
    <s v="ES_13705_DP-5508A_03172016154605_6311914"/>
    <x v="0"/>
    <n v="5.8999999999999995"/>
    <n v="102.26666666666665"/>
    <x v="466"/>
    <n v="41.2"/>
  </r>
  <r>
    <n v="2289438"/>
    <s v="Toshiba America Business Solutions, Inc."/>
    <s v="Toshiba"/>
    <s v="e-STUDIO6508A"/>
    <s v="DP-6508A"/>
    <m/>
    <s v="Multifunction Devices (MFD)"/>
    <s v="Standard"/>
    <n v="313"/>
    <n v="460"/>
    <m/>
    <s v="Electro-photographic (EP)"/>
    <x v="0"/>
    <x v="15"/>
    <s v="Yes"/>
    <n v="3.8490000000000002"/>
    <n v="200.148"/>
    <n v="53.978599999999993"/>
    <s v="Wired &gt; 500 MHz - 1 Gb/s Ethernet, Scanners with non-CCFL Lamps - Light-Emitting Diodes (LED)"/>
    <x v="116"/>
    <d v="2017-01-26T00:00:00"/>
    <s v="United States, Taiwan, Canada"/>
    <s v="ES_13705_DP-6508A_01252017160409_7839166"/>
    <x v="0"/>
    <n v="8.4"/>
    <n v="145.6"/>
    <x v="467"/>
    <n v="53"/>
  </r>
  <r>
    <n v="2263444"/>
    <s v="Toshiba America Business Solutions, Inc."/>
    <s v="Toshiba"/>
    <s v="e-STUDIO7508A"/>
    <s v="DP-7508A"/>
    <m/>
    <s v="Multifunction Devices (MFD)"/>
    <s v="Standard"/>
    <n v="313"/>
    <n v="460"/>
    <m/>
    <s v="Electro-photographic (EP)"/>
    <x v="0"/>
    <x v="16"/>
    <s v="Yes"/>
    <n v="4.609"/>
    <n v="239.66800000000001"/>
    <n v="63.9236"/>
    <s v="Wired &gt; 500 MHz - 1 Gb/s Ethernet, Scanners with non-CCFL Lamps - Light-Emitting Diodes (LED)"/>
    <x v="116"/>
    <d v="2016-03-29T00:00:00"/>
    <s v="United States, Taiwan, Canada"/>
    <s v="ES_13705_DP-7508A_03182016110421_4802667"/>
    <x v="0"/>
    <n v="10.9"/>
    <n v="188.93333333333337"/>
    <x v="468"/>
    <n v="69"/>
  </r>
  <r>
    <n v="2289589"/>
    <s v="Toshiba America Business Solutions, Inc."/>
    <s v="Toshiba"/>
    <s v="e-STUDIO8508A"/>
    <s v="DP-8508A"/>
    <m/>
    <s v="Multifunction Devices (MFD)"/>
    <s v="Standard"/>
    <n v="313"/>
    <n v="460"/>
    <m/>
    <s v="Electro-photographic (EP)"/>
    <x v="0"/>
    <x v="17"/>
    <s v="Yes"/>
    <n v="5.8070000000000004"/>
    <n v="301.964"/>
    <n v="78.727999999999994"/>
    <s v="Wired &gt; 500 MHz - 1 Gb/s Ethernet, Scanners with non-CCFL Lamps - Light-Emitting Diodes (LED)"/>
    <x v="116"/>
    <d v="2017-01-26T00:00:00"/>
    <s v="United States, Taiwan, Canada"/>
    <s v="ES_13705_DP-8508A_01252017171812_5030023"/>
    <x v="0"/>
    <n v="15.150000000000002"/>
    <n v="262.60000000000002"/>
    <x v="469"/>
    <n v="93.800000000000011"/>
  </r>
  <r>
    <n v="2257724"/>
    <s v="Toshiba America Business Solutions, Inc."/>
    <s v="Toshiba"/>
    <s v="e-STUDIO2000AC"/>
    <s v="FC-2000AC"/>
    <m/>
    <s v="Multifunction Devices (MFD)"/>
    <s v="Standard"/>
    <n v="297"/>
    <n v="420"/>
    <m/>
    <s v="Electro-photographic (EP)"/>
    <x v="1"/>
    <x v="38"/>
    <s v="Yes"/>
    <n v="0.92"/>
    <n v="47.84"/>
    <n v="15.1645"/>
    <s v="Wired &gt; 500 MHz - 1 Gb/s Ethernet, Scanners with non-CCFL Lamps - Light-Emitting Diodes (LED)"/>
    <x v="117"/>
    <d v="2016-02-03T00:00:00"/>
    <s v="United States, Taiwan, Canada"/>
    <s v="ES_13705_FC-2000AC_11032015141023_3558771"/>
    <x v="0"/>
    <n v="2.9499999999999997"/>
    <n v="51.133333333333326"/>
    <x v="470"/>
    <n v="14.8"/>
  </r>
  <r>
    <n v="2257725"/>
    <s v="Toshiba America Business Solutions, Inc."/>
    <s v="Toshiba"/>
    <s v="e-STUDIO2500AC"/>
    <s v="FC-2500AC"/>
    <m/>
    <s v="Multifunction Devices (MFD)"/>
    <s v="Standard"/>
    <n v="297"/>
    <n v="420"/>
    <m/>
    <s v="Electro-photographic (EP)"/>
    <x v="1"/>
    <x v="19"/>
    <s v="Yes"/>
    <n v="1.1080000000000001"/>
    <n v="57.616"/>
    <n v="18.364016666666668"/>
    <s v="Wired &gt; 500 MHz - 1 Gb/s Ethernet, Scanners with non-CCFL Lamps - Light-Emitting Diodes (LED)"/>
    <x v="117"/>
    <d v="2016-02-03T00:00:00"/>
    <s v="United States, Taiwan, Canada"/>
    <s v="ES_13705_FC-2500AC_12302015024212_9934808"/>
    <x v="0"/>
    <n v="3.5999999999999996"/>
    <n v="62.4"/>
    <x v="471"/>
    <n v="18.399999999999999"/>
  </r>
  <r>
    <n v="2257730"/>
    <s v="Toshiba America Business Solutions, Inc."/>
    <s v="Toshiba"/>
    <s v="e-STUDIO2505AC"/>
    <s v="FC-2505AC"/>
    <m/>
    <s v="Multifunction Devices (MFD)"/>
    <s v="Standard"/>
    <n v="297"/>
    <n v="420"/>
    <m/>
    <s v="Electro-photographic (EP)"/>
    <x v="1"/>
    <x v="19"/>
    <s v="Yes"/>
    <n v="1.1579999999999999"/>
    <n v="60.216000000000001"/>
    <n v="18.254708333333333"/>
    <s v="Wired &gt; 500 MHz - 1 Gb/s Ethernet, Scanners with non-CCFL Lamps - Light-Emitting Diodes (LED)"/>
    <x v="117"/>
    <d v="2016-02-03T00:00:00"/>
    <s v="United States, Taiwan, Canada"/>
    <s v="ES_13705_FC-2505AC_12302015174504_7886011"/>
    <x v="0"/>
    <n v="3.5999999999999996"/>
    <n v="62.4"/>
    <x v="472"/>
    <n v="18.399999999999999"/>
  </r>
  <r>
    <n v="2289421"/>
    <s v="Toshiba America Business Solutions, Inc."/>
    <s v="Toshiba"/>
    <s v="e-STUDIO3005AC"/>
    <s v="FC-3005AC"/>
    <m/>
    <s v="Multifunction Devices (MFD)"/>
    <s v="Standard"/>
    <n v="297"/>
    <n v="420"/>
    <m/>
    <s v="Electro-photographic (EP)"/>
    <x v="1"/>
    <x v="7"/>
    <s v="Yes"/>
    <n v="1.4039999999999999"/>
    <n v="73.007999999999996"/>
    <n v="22.234766666666669"/>
    <s v="Wired &gt; 500 MHz - 1 Gb/s Ethernet, Scanners with non-CCFL Lamps - Light-Emitting Diodes (LED)"/>
    <x v="117"/>
    <d v="2017-01-26T00:00:00"/>
    <s v="United States, Taiwan, Canada"/>
    <s v="ES_13705_FC-3005AC_01252017144031_9918786"/>
    <x v="0"/>
    <n v="4.25"/>
    <n v="73.666666666666671"/>
    <x v="473"/>
    <n v="22.9"/>
  </r>
  <r>
    <n v="2257727"/>
    <s v="Toshiba America Business Solutions, Inc."/>
    <s v="Toshiba"/>
    <s v="e-STUDIO3505AC"/>
    <s v="FC-3505AC"/>
    <m/>
    <s v="Multifunction Devices (MFD)"/>
    <s v="Standard"/>
    <n v="297"/>
    <n v="420"/>
    <m/>
    <s v="Electro-photographic (EP)"/>
    <x v="1"/>
    <x v="12"/>
    <s v="Yes"/>
    <n v="1.6859999999999999"/>
    <n v="87.671999999999997"/>
    <n v="25.167999999999996"/>
    <s v="Wired &gt; 500 MHz - 1 Gb/s Ethernet, Scanners with non-CCFL Lamps - Light-Emitting Diodes (LED)"/>
    <x v="117"/>
    <d v="2016-02-03T00:00:00"/>
    <s v="United States, Taiwan, Canada"/>
    <s v="ES_13705_FC-3505AC_12302015153810_902673"/>
    <x v="0"/>
    <n v="5.25"/>
    <n v="91"/>
    <x v="474"/>
    <n v="27.4"/>
  </r>
  <r>
    <n v="2257728"/>
    <s v="Toshiba America Business Solutions, Inc."/>
    <s v="Toshiba"/>
    <s v="e-STUDIO4505AC"/>
    <s v="FC-4505AC"/>
    <m/>
    <s v="Multifunction Devices (MFD)"/>
    <s v="Standard"/>
    <n v="297"/>
    <n v="420"/>
    <m/>
    <s v="Electro-photographic (EP)"/>
    <x v="1"/>
    <x v="13"/>
    <s v="Yes"/>
    <n v="2.1970000000000001"/>
    <n v="114.244"/>
    <n v="32.567599999999999"/>
    <s v="Wired &gt; 500 MHz - 1 Gb/s Ethernet, Scanners with non-CCFL Lamps - Light-Emitting Diodes (LED)"/>
    <x v="117"/>
    <d v="2016-02-03T00:00:00"/>
    <s v="United States, Taiwan, Canada"/>
    <s v="ES_13705_FC-4505AC_12302015161222_7661706"/>
    <x v="0"/>
    <n v="7.25"/>
    <n v="125.66666666666667"/>
    <x v="475"/>
    <n v="35.200000000000003"/>
  </r>
  <r>
    <n v="2289434"/>
    <s v="Toshiba America Business Solutions, Inc."/>
    <s v="Toshiba"/>
    <s v="e-STUDIO5005AC"/>
    <s v="FC-5005AC"/>
    <m/>
    <s v="Multifunction Devices (MFD)"/>
    <s v="Standard"/>
    <n v="297"/>
    <n v="420"/>
    <m/>
    <s v="Electro-photographic (EP)"/>
    <x v="1"/>
    <x v="25"/>
    <s v="Yes"/>
    <n v="2.492"/>
    <n v="129.584"/>
    <n v="35.633000000000003"/>
    <s v="Wired &gt; 500 MHz - 1 Gb/s Ethernet, Scanners with non-CCFL Lamps - Light-Emitting Diodes (LED)"/>
    <x v="117"/>
    <d v="2017-01-26T00:00:00"/>
    <s v="United States, Taiwan, Canada"/>
    <s v="ES_13705_FC-5005AC_01252017152411_7468683"/>
    <x v="0"/>
    <n v="8.25"/>
    <n v="143"/>
    <x v="476"/>
    <n v="38.200000000000003"/>
  </r>
  <r>
    <n v="2289437"/>
    <s v="Toshiba America Business Solutions, Inc."/>
    <s v="Toshiba"/>
    <s v="e-STUDIO5506AC"/>
    <s v="FC-5506AC"/>
    <m/>
    <s v="Multifunction Devices (MFD)"/>
    <s v="Standard"/>
    <n v="313"/>
    <n v="460"/>
    <m/>
    <s v="Electro-photographic (EP)"/>
    <x v="1"/>
    <x v="15"/>
    <s v="Yes"/>
    <n v="3.8559999999999999"/>
    <n v="200.512"/>
    <n v="53.313000000000002"/>
    <s v="Wired &gt; 500 MHz - 1 Gb/s Ethernet, Scanners with non-CCFL Lamps - Light-Emitting Diodes (LED)"/>
    <x v="116"/>
    <d v="2017-01-26T00:00:00"/>
    <s v="United States, Taiwan, Canada"/>
    <s v="ES_13705_FC-5506AC_01252017155243_7452203"/>
    <x v="0"/>
    <n v="11.25"/>
    <n v="195"/>
    <x v="477"/>
    <n v="53.599999999999994"/>
  </r>
  <r>
    <n v="2263441"/>
    <s v="Toshiba America Business Solutions, Inc."/>
    <s v="Toshiba"/>
    <s v="e-STUDIO6506AC"/>
    <s v="FC-6506AC"/>
    <m/>
    <s v="Multifunction Devices (MFD)"/>
    <s v="Standard"/>
    <n v="313"/>
    <n v="460"/>
    <m/>
    <s v="Electro-photographic (EP)"/>
    <x v="1"/>
    <x v="16"/>
    <s v="Yes"/>
    <n v="4.82"/>
    <n v="250.64"/>
    <n v="66.653599999999997"/>
    <s v="Wired &gt; 500 MHz - 1 Gb/s Ethernet, Scanners with non-CCFL Lamps - Light-Emitting Diodes (LED)"/>
    <x v="116"/>
    <d v="2016-03-29T00:00:00"/>
    <s v="United States, Taiwan, Canada"/>
    <s v="ES_13705_FC-6506AC_03182016100024_6616784"/>
    <x v="0"/>
    <n v="15.750000000000004"/>
    <n v="273.00000000000006"/>
    <x v="478"/>
    <n v="75.599999999999994"/>
  </r>
  <r>
    <n v="2289588"/>
    <s v="Toshiba America Business Solutions, Inc."/>
    <s v="Toshiba"/>
    <s v="e-STUDIO7506AC"/>
    <s v="FC-7506AC"/>
    <m/>
    <s v="Multifunction Devices (MFD)"/>
    <s v="Standard"/>
    <n v="313"/>
    <n v="460"/>
    <m/>
    <s v="Electro-photographic (EP)"/>
    <x v="1"/>
    <x v="17"/>
    <s v="Yes"/>
    <n v="5.9370000000000003"/>
    <n v="308.72399999999999"/>
    <n v="81.187599999999989"/>
    <s v="Wired &gt; 500 MHz - 1 Gb/s Ethernet, Scanners with non-CCFL Lamps - Light-Emitting Diodes (LED)"/>
    <x v="116"/>
    <d v="2017-01-26T00:00:00"/>
    <s v="United States, Taiwan, Canada"/>
    <s v="ES_13705_FC-7506AC_01252017165605_297510"/>
    <x v="0"/>
    <n v="23.000000000000004"/>
    <n v="398.66666666666674"/>
    <x v="479"/>
    <n v="127.59999999999991"/>
  </r>
  <r>
    <n v="2281329"/>
    <s v="Xerox Corporation"/>
    <s v="Xerox"/>
    <s v="Phaser"/>
    <s v="6510"/>
    <m/>
    <s v="Printers"/>
    <s v="Standard"/>
    <n v="9"/>
    <n v="14"/>
    <m/>
    <s v="Electro-photographic (EP)"/>
    <x v="1"/>
    <x v="7"/>
    <s v="Yes"/>
    <n v="2.3109999999999999"/>
    <n v="120.172"/>
    <n v="63.422016666666657"/>
    <s v="None, None"/>
    <x v="118"/>
    <d v="2016-10-04T00:00:00"/>
    <s v="United States, Australia, New Zealand, Switzerland, Europe, Taiwan, Canada"/>
    <s v="ES_21198_6510_10132016094403_8648098"/>
    <x v="1"/>
    <n v="3.85"/>
    <n v="66.733333333333334"/>
    <x v="480"/>
    <n v="22"/>
  </r>
  <r>
    <n v="2293180"/>
    <s v="Xerox Corporation"/>
    <s v="Xerox"/>
    <s v="AltaLink C8030 MFP"/>
    <s v="AltaLink C8030 MFP"/>
    <m/>
    <s v="Multifunction Devices (MFD)"/>
    <s v="Standard"/>
    <n v="320"/>
    <n v="483"/>
    <m/>
    <s v="Electro-photographic (EP)"/>
    <x v="1"/>
    <x v="7"/>
    <s v="Yes"/>
    <n v="2.6819999999999999"/>
    <n v="139.464"/>
    <n v="57.734083333333331"/>
    <s v="None, None"/>
    <x v="119"/>
    <d v="2017-03-13T00:00:00"/>
    <s v="United States, Switzerland, Europe, Canada"/>
    <s v="ES_21198_AltaLink C8030 MFP_03232017145501_9429775"/>
    <x v="0"/>
    <n v="4.25"/>
    <n v="73.666666666666671"/>
    <x v="481"/>
    <n v="22.9"/>
  </r>
  <r>
    <n v="2293181"/>
    <s v="Xerox Corporation"/>
    <s v="Xerox"/>
    <s v="AltaLink C8035 MFP"/>
    <s v="AltaLink C8035 MFP"/>
    <m/>
    <s v="Multifunction Devices (MFD)"/>
    <s v="Standard"/>
    <n v="320"/>
    <n v="483"/>
    <m/>
    <s v="Electro-photographic (EP)"/>
    <x v="1"/>
    <x v="12"/>
    <s v="Yes"/>
    <n v="2.9940000000000002"/>
    <n v="155.68799999999999"/>
    <n v="61.801999999999992"/>
    <s v="None, None"/>
    <x v="119"/>
    <d v="2017-03-13T00:00:00"/>
    <s v="United States, Switzerland, Europe, Canada"/>
    <s v="ES_21198_AltaLink C8035 MFP _03272017112940_2737592"/>
    <x v="0"/>
    <n v="5.25"/>
    <n v="91"/>
    <x v="482"/>
    <n v="27.4"/>
  </r>
  <r>
    <n v="2293182"/>
    <s v="Xerox Corporation"/>
    <s v="Xerox"/>
    <s v="AltaLink C8045 MFP"/>
    <s v="AltaLink C8045 MFP"/>
    <m/>
    <s v="Multifunction Devices (MFD)"/>
    <s v="Standard"/>
    <n v="320"/>
    <n v="483"/>
    <m/>
    <s v="Electro-photographic (EP)"/>
    <x v="1"/>
    <x v="13"/>
    <s v="Yes"/>
    <n v="3.7429999999999999"/>
    <n v="194.636"/>
    <n v="73.600799999999992"/>
    <s v="None, None"/>
    <x v="36"/>
    <d v="2017-03-13T00:00:00"/>
    <s v="United States, Switzerland, Europe, Canada"/>
    <s v="ES_21198_AltaLink C8045 MFP _03272017194231_8615355"/>
    <x v="0"/>
    <n v="7.25"/>
    <n v="125.66666666666667"/>
    <x v="483"/>
    <n v="35.200000000000003"/>
  </r>
  <r>
    <n v="2293183"/>
    <s v="Xerox Corporation"/>
    <s v="Xerox"/>
    <s v="AltaLink C8055 MFP"/>
    <s v="AltaLink C8055 MFP"/>
    <m/>
    <s v="Multifunction Devices (MFD)"/>
    <s v="Standard"/>
    <n v="320"/>
    <n v="483"/>
    <m/>
    <s v="Electro-photographic (EP)"/>
    <x v="1"/>
    <x v="21"/>
    <s v="Yes"/>
    <n v="4.3940000000000001"/>
    <n v="228.488"/>
    <n v="78.657800000000009"/>
    <s v="None, None"/>
    <x v="36"/>
    <d v="2017-03-13T00:00:00"/>
    <s v="United States, Switzerland, Europe, Canada"/>
    <s v="ES_21198_AltaLink C8055 MFP_03272017194243_2182192"/>
    <x v="0"/>
    <n v="9.25"/>
    <n v="160.33333333333334"/>
    <x v="484"/>
    <n v="41.2"/>
  </r>
  <r>
    <n v="2293184"/>
    <s v="Xerox Corporation"/>
    <s v="Xerox"/>
    <s v="Altalink C8070 MFP"/>
    <s v="Altalink C8070 MFP"/>
    <m/>
    <s v="Multifunction Devices (MFD)"/>
    <s v="Standard"/>
    <n v="320"/>
    <n v="483"/>
    <m/>
    <s v="Electro-photographic (EP)"/>
    <x v="1"/>
    <x v="27"/>
    <s v="Yes"/>
    <n v="5.657"/>
    <n v="294.16399999999999"/>
    <n v="97.20359999999998"/>
    <s v="None, None"/>
    <x v="36"/>
    <d v="2017-03-13T00:00:00"/>
    <s v="United States, Switzerland, Europe, Canada"/>
    <s v="ES_21198_Altalink C8070 MFP _03272017194303_7229338"/>
    <x v="0"/>
    <n v="12.25"/>
    <n v="212.33333333333334"/>
    <x v="485"/>
    <n v="64.599999999999994"/>
  </r>
  <r>
    <n v="2286274"/>
    <s v="Xerox Corporation"/>
    <s v="Xerox"/>
    <s v="VersaLink"/>
    <s v="B400"/>
    <m/>
    <s v="Printers"/>
    <s v="Standard"/>
    <n v="9"/>
    <n v="14"/>
    <m/>
    <s v="Electro-photographic (EP)"/>
    <x v="0"/>
    <x v="41"/>
    <s v="No"/>
    <n v="2.7709999999999999"/>
    <n v="144.09200000000001"/>
    <n v="48.474400000000003"/>
    <s v="None, None"/>
    <x v="120"/>
    <d v="2017-03-03T00:00:00"/>
    <s v="United States, Australia, New Zealand, Switzerland, Europe, Taiwan, Canada"/>
    <s v="ES_21198_D-A270_12152016131112_7097790"/>
    <x v="1"/>
    <n v="3.7200000000000006"/>
    <n v="64.48"/>
    <x v="486"/>
    <n v="31.299999999999997"/>
  </r>
  <r>
    <n v="2286275"/>
    <s v="Xerox Corporation"/>
    <s v="Xerox"/>
    <s v="VersaLink"/>
    <s v="B405"/>
    <m/>
    <s v="Multifunction Devices (MFD)"/>
    <s v="Standard"/>
    <n v="9"/>
    <n v="14"/>
    <m/>
    <s v="Electro-photographic (EP)"/>
    <x v="0"/>
    <x v="41"/>
    <s v="Yes"/>
    <n v="2.85"/>
    <n v="148.19999999999999"/>
    <n v="46.878"/>
    <s v="None, None"/>
    <x v="120"/>
    <d v="2017-03-03T00:00:00"/>
    <s v="United States, Australia, New Zealand, Switzerland, Europe, Taiwan, Canada"/>
    <s v="ES_21198_D-A271_12152016131252_2951139"/>
    <x v="0"/>
    <n v="4.0199999999999996"/>
    <n v="69.679999999999993"/>
    <x v="487"/>
    <n v="34"/>
  </r>
  <r>
    <n v="2289814"/>
    <s v="Xerox Corporation"/>
    <s v="Xerox"/>
    <s v="VersaLink"/>
    <s v="C400"/>
    <m/>
    <s v="Printers"/>
    <s v="Standard"/>
    <n v="9"/>
    <n v="14"/>
    <m/>
    <s v="Electro-photographic (EP)"/>
    <x v="1"/>
    <x v="2"/>
    <s v="No"/>
    <n v="2.9590000000000001"/>
    <n v="153.86799999999999"/>
    <n v="48.295000000000002"/>
    <s v="None, None"/>
    <x v="120"/>
    <d v="2017-03-06T00:00:00"/>
    <s v="United States, Australia, New Zealand, Switzerland, Europe, Taiwan, Canada"/>
    <s v="ES_21198_J-A280_12152016131825_9796390"/>
    <x v="1"/>
    <n v="5.0500000000000007"/>
    <n v="87.533333333333346"/>
    <x v="488"/>
    <n v="27.4"/>
  </r>
  <r>
    <n v="2286795"/>
    <s v="Xerox Corporation"/>
    <s v="Xerox"/>
    <s v="VersaLink"/>
    <s v="C500"/>
    <m/>
    <s v="Printers"/>
    <s v="Standard"/>
    <n v="9"/>
    <n v="14"/>
    <m/>
    <s v="Electro-photographic (EP)"/>
    <x v="1"/>
    <x v="13"/>
    <s v="No"/>
    <n v="3.202"/>
    <n v="166.50399999999999"/>
    <n v="50.148799999999994"/>
    <s v="None, None"/>
    <x v="121"/>
    <d v="2017-03-07T00:00:00"/>
    <s v="United States, Australia, New Zealand, Switzerland, Europe, Taiwan, Canada"/>
    <s v="ES_21198_J-A290_12212016151554_2830975"/>
    <x v="1"/>
    <n v="6.85"/>
    <n v="118.73333333333333"/>
    <x v="489"/>
    <n v="33.5"/>
  </r>
  <r>
    <n v="2286797"/>
    <s v="Xerox Corporation"/>
    <s v="Xerox"/>
    <s v="VersaLink"/>
    <s v="C600"/>
    <m/>
    <s v="Printers"/>
    <s v="Standard"/>
    <n v="9"/>
    <n v="14"/>
    <m/>
    <s v="Electro-photographic (EP)"/>
    <x v="1"/>
    <x v="21"/>
    <s v="No"/>
    <n v="3.9950000000000001"/>
    <n v="207.74"/>
    <n v="61.110399999999998"/>
    <s v="None, None"/>
    <x v="121"/>
    <d v="2017-03-07T00:00:00"/>
    <s v="United States, Australia, New Zealand, Switzerland, Europe, Taiwan, Canada"/>
    <s v="ES_21198_J-A300_12212016151635_3820569"/>
    <x v="1"/>
    <n v="8.85"/>
    <n v="153.4"/>
    <x v="490"/>
    <n v="37.5"/>
  </r>
  <r>
    <n v="2210999"/>
    <s v="Xerox Corporation"/>
    <s v="Xerox"/>
    <s v="Phaser 3260"/>
    <s v="Phaser 3260"/>
    <m/>
    <s v="Printers"/>
    <s v="Standard"/>
    <n v="216"/>
    <n v="356"/>
    <m/>
    <s v="Electro-photographic (EP)"/>
    <x v="0"/>
    <x v="43"/>
    <s v="Yes"/>
    <n v="1.3"/>
    <n v="67.599999999999994"/>
    <n v="26.789099999999998"/>
    <s v="None, None"/>
    <x v="122"/>
    <d v="2016-08-24T00:00:00"/>
    <s v="United States, Australia, New Zealand, Switzerland, Europe, Taiwan, Canada"/>
    <s v="ES_21198_Phaser 3260_05082014081908_7148758"/>
    <x v="1"/>
    <n v="1.44"/>
    <n v="24.959999999999997"/>
    <x v="491"/>
    <n v="18.699999999999996"/>
  </r>
  <r>
    <n v="2273209"/>
    <s v="Xerox Corporation"/>
    <s v="Xerox"/>
    <s v="Phaser 3330"/>
    <s v="Phaser 3330"/>
    <m/>
    <s v="Printers"/>
    <s v="Standard"/>
    <n v="216"/>
    <n v="356"/>
    <m/>
    <s v="Electro-photographic (EP)"/>
    <x v="0"/>
    <x v="3"/>
    <s v="Yes"/>
    <n v="2.1"/>
    <n v="109.2"/>
    <n v="40.832999999999991"/>
    <s v="None, None"/>
    <x v="123"/>
    <d v="2016-07-25T00:00:00"/>
    <s v="United States, Australia, New Zealand, Switzerland, Europe, Taiwan, Canada"/>
    <s v="ES_21198_Phaser 3330_07252016080526_3926947"/>
    <x v="1"/>
    <n v="2.92"/>
    <n v="50.613333333333337"/>
    <x v="492"/>
    <n v="27.799999999999997"/>
  </r>
  <r>
    <n v="2295094"/>
    <s v="Xerox Corporation"/>
    <s v="Xerox"/>
    <s v="VersaLink B7025"/>
    <s v="VersaLink B7025"/>
    <m/>
    <s v="Multifunction Devices (MFD)"/>
    <s v="Standard"/>
    <n v="297"/>
    <n v="432"/>
    <m/>
    <s v="Electro-photographic (EP)"/>
    <x v="0"/>
    <x v="19"/>
    <s v="Yes"/>
    <n v="1.62"/>
    <n v="84.24"/>
    <n v="43.303650000000005"/>
    <s v="Wired &gt; 20 MHz and &lt; 500 MHz - Other, Internal Disk Drive - Hard-Disk,Power-supply Size &gt; 10W,Scanners with non-CCFL Lamps - Light-Emitting Diodes (LED),Touch Panel Display - Color"/>
    <x v="36"/>
    <d v="2017-04-27T00:00:00"/>
    <s v="United States, Switzerland, Europe, Canada"/>
    <s v="ES_21198_VersaLink B7025_04272017102324_6225613"/>
    <x v="0"/>
    <n v="2.1"/>
    <n v="36.4"/>
    <x v="493"/>
    <n v="19"/>
  </r>
  <r>
    <n v="2295096"/>
    <s v="Xerox Corporation"/>
    <s v="Xerox"/>
    <s v="VersaLink B7030"/>
    <s v="VersaLink B7030"/>
    <m/>
    <s v="Multifunction Devices (MFD)"/>
    <s v="Standard"/>
    <n v="297"/>
    <n v="432"/>
    <m/>
    <s v="Electro-photographic (EP)"/>
    <x v="0"/>
    <x v="7"/>
    <s v="Yes"/>
    <n v="2.1080000000000001"/>
    <n v="109.616"/>
    <n v="51.575116666666666"/>
    <s v="Wired &gt; 20 MHz and &lt; 500 MHz - Other, Internal Disk Drive - Hard-Disk,Power-supply Size &gt; 10W,Scanners with non-CCFL Lamps - Light-Emitting Diodes (LED),Touch Panel Display - Color"/>
    <x v="36"/>
    <d v="2017-04-26T00:00:00"/>
    <s v="United States, Switzerland, Europe, Canada"/>
    <s v="ES_21198_VersaLink B7030  _04272017104957_1809051"/>
    <x v="0"/>
    <n v="2.4499999999999997"/>
    <n v="42.466666666666661"/>
    <x v="494"/>
    <n v="22"/>
  </r>
  <r>
    <n v="2295098"/>
    <s v="Xerox Corporation"/>
    <s v="Xerox"/>
    <s v="VersaLink B7035"/>
    <s v="VersaLink B7035"/>
    <m/>
    <s v="Multifunction Devices (MFD)"/>
    <s v="Standard"/>
    <n v="297"/>
    <n v="432"/>
    <m/>
    <s v="Electro-photographic (EP)"/>
    <x v="0"/>
    <x v="12"/>
    <s v="Yes"/>
    <n v="2.2400000000000002"/>
    <n v="116.48"/>
    <n v="56.646199999999993"/>
    <s v="Wired &gt; 20 MHz and &lt; 500 MHz - Other, Internal Disk Drive - Hard-Disk,Power-supply Size &gt; 10W,Scanners with non-CCFL Lamps - Light-Emitting Diodes (LED),Touch Panel Display - Color"/>
    <x v="36"/>
    <d v="2017-04-26T00:00:00"/>
    <s v="United States, Switzerland, Europe, Canada"/>
    <s v="ES_21198_VersaLink B7035_04272017112201_2257077"/>
    <x v="0"/>
    <n v="3"/>
    <n v="52"/>
    <x v="495"/>
    <n v="25"/>
  </r>
  <r>
    <n v="2296748"/>
    <s v="Xerox Corporation"/>
    <s v="Xerox"/>
    <s v="VersaLink C7000"/>
    <s v="VersaLink C7000"/>
    <m/>
    <s v="Printers"/>
    <s v="Standard"/>
    <n v="297"/>
    <n v="432"/>
    <m/>
    <s v="Electro-photographic (EP)"/>
    <x v="1"/>
    <x v="12"/>
    <s v="Yes"/>
    <n v="1.804"/>
    <n v="93.808000000000007"/>
    <n v="28.007199999999997"/>
    <s v="Other, Internal Disk Drive - Hard-Disk,Power-supply Size &gt; 10W,Touch Panel Display - Color"/>
    <x v="79"/>
    <d v="2017-05-30T00:00:00"/>
    <s v="United States, Switzerland, Europe, Canada"/>
    <s v="ES_21198_VersaLink C7000_05302017143639_5021772"/>
    <x v="1"/>
    <n v="5.1499999999999995"/>
    <n v="89.266666666666652"/>
    <x v="496"/>
    <n v="26.5"/>
  </r>
  <r>
    <n v="2296745"/>
    <s v="Xerox Corporation"/>
    <s v="Xerox"/>
    <s v="VersaLink C7020"/>
    <s v="VersaLink C7020"/>
    <m/>
    <s v="Multifunction Devices (MFD)"/>
    <s v="Standard"/>
    <n v="297"/>
    <n v="432"/>
    <m/>
    <s v="Electro-photographic (EP)"/>
    <x v="1"/>
    <x v="38"/>
    <s v="Yes"/>
    <n v="0.93"/>
    <n v="48.36"/>
    <n v="17.995899999999999"/>
    <s v="Other, Internal Disk Drive - Hard-Disk,Power-supply Size &gt; 10W,Scanners with non-CCFL Lamps - Light-Emitting Diodes (LED),Touch Panel Display - Color"/>
    <x v="79"/>
    <d v="2017-05-30T00:00:00"/>
    <s v="United States, Switzerland, Europe, Canada"/>
    <s v="ES_21198_VersaLink C7020_05302017143510_2977368"/>
    <x v="0"/>
    <n v="2.9499999999999997"/>
    <n v="51.133333333333326"/>
    <x v="497"/>
    <n v="14.8"/>
  </r>
  <r>
    <n v="2296746"/>
    <s v="Xerox Corporation"/>
    <s v="Xerox"/>
    <s v="VersaLink C7025"/>
    <s v="VersaLink C7025"/>
    <m/>
    <s v="Multifunction Devices (MFD)"/>
    <s v="Standard"/>
    <n v="297"/>
    <n v="432"/>
    <m/>
    <s v="Electro-photographic (EP)"/>
    <x v="1"/>
    <x v="19"/>
    <s v="Yes"/>
    <n v="1.1000000000000001"/>
    <n v="57.2"/>
    <n v="20.126275"/>
    <s v="Other, Internal Disk Drive - Hard-Disk,Power-supply Size &gt; 10W,Scanners with non-CCFL Lamps - Light-Emitting Diodes (LED),Touch Panel Display - Color"/>
    <x v="79"/>
    <d v="2017-05-30T00:00:00"/>
    <s v="United States, Switzerland, Europe, Canada"/>
    <s v="ES_21198_VersaLink C7025_05302017143533_7000228"/>
    <x v="0"/>
    <n v="3.5999999999999996"/>
    <n v="62.4"/>
    <x v="498"/>
    <n v="18.399999999999999"/>
  </r>
  <r>
    <n v="2296747"/>
    <s v="Xerox Corporation"/>
    <s v="Xerox"/>
    <s v="VersaLink C7030"/>
    <s v="VersaLink C7030"/>
    <m/>
    <s v="Multifunction Devices (MFD)"/>
    <s v="Standard"/>
    <n v="297"/>
    <n v="432"/>
    <m/>
    <s v="Electro-photographic (EP)"/>
    <x v="1"/>
    <x v="7"/>
    <s v="Yes"/>
    <n v="1.6220000000000001"/>
    <n v="84.343999999999994"/>
    <n v="26.992983333333338"/>
    <s v="Other, Internal Disk Drive - Hard-Disk,Power-supply Size &gt; 10W,Scanners with non-CCFL Lamps - Light-Emitting Diodes (LED),Touch Panel Display - Color"/>
    <x v="79"/>
    <d v="2017-05-30T00:00:00"/>
    <s v="United States, Switzerland, Europe, Canada"/>
    <s v="ES_21198_VersaLink C7030_05302017143629_8601915"/>
    <x v="0"/>
    <n v="4.25"/>
    <n v="73.666666666666671"/>
    <x v="499"/>
    <n v="22.9"/>
  </r>
  <r>
    <n v="2280097"/>
    <s v="Xerox Corporation"/>
    <s v="Xerox"/>
    <s v="Versant 180 Press"/>
    <s v="Versant 180 Press"/>
    <m/>
    <s v="Multifunction Devices (MFD)"/>
    <s v="Standard"/>
    <n v="148"/>
    <n v="660"/>
    <m/>
    <s v="Electro-photographic (EP)"/>
    <x v="1"/>
    <x v="28"/>
    <s v="Yes"/>
    <n v="17.449000000000002"/>
    <n v="907.34799999999996"/>
    <n v="235.46379999999996"/>
    <s v="None, None"/>
    <x v="67"/>
    <d v="2016-09-19T00:00:00"/>
    <s v="United States, Europe, Canada"/>
    <s v="ES_21198_Versant 180 Press_09272016123009_1297834"/>
    <x v="0"/>
    <n v="18.950000000000003"/>
    <n v="328.4666666666667"/>
    <x v="500"/>
    <n v="86.6"/>
  </r>
  <r>
    <n v="2280098"/>
    <s v="Xerox Corporation"/>
    <s v="Xerox"/>
    <s v="Versant 3100 Press"/>
    <s v="Versant 3100 Press"/>
    <m/>
    <s v="Printers"/>
    <s v="Standard"/>
    <n v="148"/>
    <n v="660"/>
    <m/>
    <s v="Electro-photographic (EP)"/>
    <x v="1"/>
    <x v="33"/>
    <s v="Yes"/>
    <n v="24.498000000000001"/>
    <n v="1273.896"/>
    <n v="379.48858999999999"/>
    <s v="None, None"/>
    <x v="67"/>
    <d v="2016-09-19T00:00:00"/>
    <s v="United States, Europe, Canada"/>
    <s v="ES_21198_Versant 3100 Press_09272016123137_3910186"/>
    <x v="1"/>
    <n v="30.35"/>
    <n v="526.06666666666672"/>
    <x v="501"/>
    <n v="273.89999999999998"/>
  </r>
  <r>
    <n v="2211001"/>
    <s v="Xerox Corporation"/>
    <s v="Xerox"/>
    <s v="WorkCentre 3225"/>
    <s v="WorkCentre 3225"/>
    <m/>
    <s v="Multifunction Devices (MFD)"/>
    <s v="Standard"/>
    <n v="216"/>
    <n v="356"/>
    <m/>
    <s v="Electro-photographic (EP)"/>
    <x v="0"/>
    <x v="43"/>
    <s v="Yes"/>
    <n v="1.3"/>
    <n v="67.599999999999994"/>
    <n v="28.715049999999998"/>
    <s v="None, None"/>
    <x v="122"/>
    <d v="2016-08-24T00:00:00"/>
    <s v="United States, Australia, New Zealand, Switzerland, Europe, Taiwan, Canada"/>
    <s v="ES_21198_WorkCentre 3225_05082014082233_7353419"/>
    <x v="0"/>
    <n v="2.08"/>
    <n v="36.053333333333335"/>
    <x v="502"/>
    <n v="21.4"/>
  </r>
  <r>
    <n v="2213104"/>
    <s v="Xerox Corporation"/>
    <s v="Xerox"/>
    <s v="WorkCentre 3325"/>
    <s v="WorkCentre 3325"/>
    <m/>
    <s v="Multifunction Devices (MFD)"/>
    <s v="Standard"/>
    <n v="216"/>
    <n v="356"/>
    <m/>
    <s v="Electro-photographic (EP)"/>
    <x v="0"/>
    <x v="18"/>
    <s v="Yes"/>
    <n v="2.1"/>
    <n v="109.2"/>
    <n v="51.290200000000006"/>
    <s v="None, None"/>
    <x v="124"/>
    <d v="2016-08-23T00:00:00"/>
    <s v="United States, Australia, New Zealand, Switzerland, Europe, Taiwan, Canada"/>
    <s v="ES_21198_WorkCentre 3325_06172014060732_5252060"/>
    <x v="0"/>
    <n v="2.9200000000000004"/>
    <n v="50.613333333333344"/>
    <x v="503"/>
    <n v="26.2"/>
  </r>
  <r>
    <n v="2273302"/>
    <s v="Xerox Corporation"/>
    <s v="Xerox"/>
    <s v="WorkCentre 3335"/>
    <s v="WorkCentre 3335"/>
    <m/>
    <s v="Multifunction Devices (MFD)"/>
    <s v="Standard"/>
    <n v="216"/>
    <n v="356"/>
    <m/>
    <s v="Electro-photographic (EP)"/>
    <x v="0"/>
    <x v="12"/>
    <s v="Yes"/>
    <n v="1.9"/>
    <n v="98.8"/>
    <n v="37.986000000000004"/>
    <s v="None, None"/>
    <x v="123"/>
    <d v="2016-07-25T00:00:00"/>
    <s v="United States, Australia, New Zealand, Switzerland, Europe, Taiwan, Canada"/>
    <s v="ES_21198_WorkCentre 3335_07262016050203_9323339"/>
    <x v="0"/>
    <n v="2.7"/>
    <n v="46.800000000000004"/>
    <x v="504"/>
    <n v="25"/>
  </r>
  <r>
    <n v="2273210"/>
    <s v="Xerox Corporation"/>
    <s v="Xerox"/>
    <s v="WorkCentre 3345"/>
    <s v="WorkCentre 3345"/>
    <m/>
    <s v="Multifunction Devices (MFD)"/>
    <s v="Standard"/>
    <n v="216"/>
    <n v="356"/>
    <m/>
    <s v="Electro-photographic (EP)"/>
    <x v="0"/>
    <x v="3"/>
    <s v="Yes"/>
    <n v="2.2000000000000002"/>
    <n v="114.4"/>
    <n v="42.671199999999999"/>
    <s v="None, None"/>
    <x v="123"/>
    <d v="2016-07-25T00:00:00"/>
    <s v="United States, Australia, New Zealand, Switzerland, Europe, Taiwan, Canada"/>
    <s v="ES_21198_WorkCentre 3345_07252016080547_3947669"/>
    <x v="0"/>
    <n v="3.47"/>
    <n v="60.146666666666668"/>
    <x v="505"/>
    <n v="29.500000000000004"/>
  </r>
  <r>
    <n v="2256243"/>
    <s v="Xerox Corporation"/>
    <s v="Xerox"/>
    <s v="WorkCentre 3655i/X"/>
    <s v="WorkCentre 3655i/X"/>
    <s v="WorkCentre 3655i/S,WorkCentre 3655i/S,"/>
    <s v="Multifunction Devices (MFD)"/>
    <s v="Standard"/>
    <n v="216"/>
    <n v="356"/>
    <m/>
    <s v="Electro-photographic (EP)"/>
    <x v="0"/>
    <x v="41"/>
    <s v="Yes"/>
    <n v="2.802"/>
    <n v="145.70400000000001"/>
    <n v="61.263799999999989"/>
    <s v="None, None"/>
    <x v="125"/>
    <d v="2016-01-08T00:00:00"/>
    <s v="United States, Switzerland, Europe, Canada"/>
    <s v="ES_21198_WorkCentre 3655iX_01082016112921_8328946"/>
    <x v="0"/>
    <n v="4.0199999999999996"/>
    <n v="69.679999999999993"/>
    <x v="506"/>
    <n v="34"/>
  </r>
  <r>
    <n v="2256241"/>
    <s v="Xerox Corporation"/>
    <s v="Xerox"/>
    <s v="WorkCentre 5955i"/>
    <s v="WorkCentre 5955i"/>
    <s v="WorkCentre 5945i,WorkCentre 5945i,"/>
    <s v="Multifunction Devices (MFD)"/>
    <s v="Standard"/>
    <n v="297"/>
    <n v="432"/>
    <m/>
    <s v="Electro-photographic (EP)"/>
    <x v="0"/>
    <x v="21"/>
    <s v="Yes"/>
    <n v="5.19"/>
    <n v="269.88"/>
    <n v="102.31780000000001"/>
    <s v="None, None"/>
    <x v="125"/>
    <d v="2016-01-08T00:00:00"/>
    <s v="United States, Europe, Canada"/>
    <s v="ES_21198_WorkCentre 5955i_01082016105005_4923832"/>
    <x v="0"/>
    <n v="5.8999999999999995"/>
    <n v="102.26666666666665"/>
    <x v="507"/>
    <n v="41.2"/>
  </r>
  <r>
    <n v="2256240"/>
    <s v="Xerox Corporation"/>
    <s v="Xerox"/>
    <s v="WorkCentre 6655i"/>
    <s v="WorkCentre 6655i"/>
    <m/>
    <s v="Multifunction Devices (MFD)"/>
    <s v="Standard"/>
    <n v="216"/>
    <n v="356"/>
    <m/>
    <s v="Electro-photographic (EP)"/>
    <x v="1"/>
    <x v="2"/>
    <s v="Yes"/>
    <n v="2.4630000000000001"/>
    <n v="128.07599999999999"/>
    <n v="49.051599999999993"/>
    <s v="None, None"/>
    <x v="125"/>
    <d v="2016-01-08T00:00:00"/>
    <s v="United States, Europe, Canada"/>
    <s v="ES_21198_WorkCentre 6655i_01082016102716_6660260"/>
    <x v="0"/>
    <n v="5.15"/>
    <n v="89.266666666666666"/>
    <x v="508"/>
    <n v="28.299999999999997"/>
  </r>
  <r>
    <n v="2256242"/>
    <s v="Xerox Corporation"/>
    <s v="Xerox"/>
    <s v="WorkCentre 7970i"/>
    <s v="WorkCentre 7970i"/>
    <m/>
    <s v="Multifunction Devices (MFD)"/>
    <s v="Standard"/>
    <n v="320"/>
    <n v="483"/>
    <m/>
    <s v="Electro-photographic (EP)"/>
    <x v="1"/>
    <x v="27"/>
    <s v="Yes"/>
    <n v="5.6619999999999999"/>
    <n v="294.42399999999998"/>
    <n v="94.044599999999988"/>
    <s v="None, None"/>
    <x v="125"/>
    <d v="2016-01-08T00:00:00"/>
    <s v="United States, Switzerland, Europe, Canada"/>
    <s v="ES_21198_WorkCentre 7970i_01082016110755_5506774"/>
    <x v="0"/>
    <n v="12.25"/>
    <n v="212.33333333333334"/>
    <x v="509"/>
    <n v="64.599999999999994"/>
  </r>
  <r>
    <n v="2240512"/>
    <s v="Zhuhai Pantum Electronics Co.,Ltd"/>
    <s v="Pantum"/>
    <s v="M6200W"/>
    <s v="M6200W"/>
    <s v="M6200We,,"/>
    <s v="Printers"/>
    <s v="Standard"/>
    <n v="216"/>
    <n v="356"/>
    <m/>
    <s v="Electro-photographic (EP)"/>
    <x v="0"/>
    <x v="38"/>
    <s v="No"/>
    <n v="1.044"/>
    <n v="54.287999999999997"/>
    <n v="31.578299999999999"/>
    <s v="Wireless - WiFi,Wired &gt; 20 MHz and &lt; 500 MHz - USB 2.x, None"/>
    <x v="126"/>
    <d v="2015-05-28T00:00:00"/>
    <s v="United States, Europe"/>
    <s v="ES_1131531_M6200W_05222015150323_9787256"/>
    <x v="1"/>
    <n v="1.8"/>
    <n v="31.200000000000003"/>
    <x v="510"/>
    <n v="13.1"/>
  </r>
  <r>
    <n v="2255224"/>
    <s v="Zhuhai Pantum Electronics Co.,Ltd"/>
    <s v="Pantum"/>
    <s v="M6203"/>
    <s v="M6203"/>
    <s v=",M6203W,; ,M6203We,; ,M6500,; ,M6500N,; ,M6500NW,; ,M6500NWe,; ,M6500W,; ,M6500We,; ,M6501,; ,M6501W,; ,M6502,; ,M6502N,; ,M6502NW,; ,M6502W,; ,M6502We,; ,M6503,; ,M6503N,; ,M6503NW,; ,M6503W,; ,M6503We,; ,M6504,; ,M6504N,; ,M6504NW,; ,M6504W,; ,M6505,; ,M6505N,; ,M6505NW,; ,M6505W,; ,M6506,; ,M6506N,; ,M6506NW,; ,M6506W,; ,M6507,; ,M6507N,; ,M6507NW,; ,M6507W,; ,M6507We,; ,M6508,; ,M6508N,; ,M6508NW,; ,M6508W,; ,M6509,; ,M6509W,; ,M6550,; ,M6550N,; ,M6550NW,; ,M6550NWe,; ,M6550W,; ,M6552,; ,M6552N,; ,M6552NW,; ,M6552NWe,; ,M6552W,; ,M6554,; ,M6554N,; ,M6554NW,; ,M6554W,; ,M6555,; ,M6555N,; ,M6556,; ,M6556N,; ,M6556NW,; ,M6556W,; ,M6557,; ,M6557N,; ,M6557NW,; ,M6557W,; ,M6557We,; ,M6558,; ,M6558N,; ,M6558NW,; ,M6558W,; ,M6559,; ,M6559N,; ,M6559NW,; ,M6559W,; ,M6600,; ,M6600N,; ,M6600NW,; ,M6600W,; ,M6601NW,; ,M6602,; ,M6602N,; ,M6602NW,; ,M6603,; ,M6603N,; ,M6603NW,; ,M6603W,; ,M6604,; ,M6604N,; ,M6604NW,; ,M6604W,; ,M6605,; ,M6605N,; ,M6605NW,; ,M6605W,; ,M6606,; ,M6606N,; ,M6606NW,; ,M6606W,; ,M6607,; ,M6607N,; ,M6607NW,; ,M6607W,; ,M6608,; ,M6608N,; ,M6608NW,; ,M6608W,; ,M6609,; ,M6609N,; ,M6609NW,; ,M6609W,; ,M6610,; ,M6610N,; ,M6610NW,; ,M6610W,"/>
    <s v="Multifunction Devices (MFD)"/>
    <s v="Standard"/>
    <n v="216"/>
    <n v="356"/>
    <m/>
    <s v="Electro-photographic (EP)"/>
    <x v="0"/>
    <x v="37"/>
    <s v="No"/>
    <n v="1.2130000000000001"/>
    <n v="63.076000000000001"/>
    <n v="38.220433333333332"/>
    <s v="None, None"/>
    <x v="127"/>
    <d v="2015-12-17T00:00:00"/>
    <s v="United States, Australia, New Zealand, Switzerland, Europe, Taiwan, Canada"/>
    <s v="ES_1131531_M6203_12172015172610_2625543"/>
    <x v="0"/>
    <n v="1.59"/>
    <n v="27.560000000000002"/>
    <x v="511"/>
    <n v="17.2"/>
  </r>
  <r>
    <n v="2240496"/>
    <s v="Zhuhai Pantum Electronics Co.,Ltd"/>
    <s v="Pantum"/>
    <s v="M6500NW"/>
    <s v="M6500NW"/>
    <s v=",M6203,; ,M6203W,; ,M6203We,; ,M6500,; ,M6500N,; ,M6500NWe,; ,M6500W,; ,M6500We,; ,M6502W,; ,M6502We,; ,M6503,; ,M6503W,; ,M6503We,; ,M6505,; ,M6505N,; ,M6506,; ,M6506N,; ,M6506NW,; ,M6507,; ,M6507W,; ,M6507We,; ,M6508,; ,M6508N,"/>
    <s v="Multifunction Devices (MFD)"/>
    <s v="Standard"/>
    <n v="216"/>
    <n v="356"/>
    <m/>
    <s v="Electro-photographic (EP)"/>
    <x v="0"/>
    <x v="37"/>
    <s v="No"/>
    <n v="1.069"/>
    <n v="55.588000000000001"/>
    <n v="32.435866666666669"/>
    <s v="Wireless - WiFi,Wired &gt; 20 MHz and &lt; 500 MHz - Other, None"/>
    <x v="128"/>
    <d v="2015-05-22T00:00:00"/>
    <s v="United States, Europe"/>
    <s v="ES_1131531_M6500NW_05222015163357_521051"/>
    <x v="0"/>
    <n v="1.59"/>
    <n v="27.560000000000002"/>
    <x v="512"/>
    <n v="17.2"/>
  </r>
  <r>
    <n v="2240511"/>
    <s v="Zhuhai Pantum Electronics Co.,Ltd"/>
    <s v="Pantum"/>
    <s v="M6550NW"/>
    <s v="M6550NW"/>
    <s v=",M6550,; ,M6550N,; ,M6550NWe,; ,M6552NW,; ,M6552NWe,; ,M6555,; ,M6555N,; ,M6557,; ,M6557N,; ,M6557W,; ,M6557We,"/>
    <s v="Multifunction Devices (MFD)"/>
    <s v="Standard"/>
    <n v="216"/>
    <n v="356"/>
    <m/>
    <s v="Electro-photographic (EP)"/>
    <x v="0"/>
    <x v="37"/>
    <s v="No"/>
    <n v="1.1679999999999999"/>
    <n v="60.735999999999997"/>
    <n v="35.62715"/>
    <s v="Wireless - WiFi,Wired &gt; 20 MHz and &lt; 500 MHz - Other, None"/>
    <x v="129"/>
    <d v="2015-05-28T00:00:00"/>
    <s v="United States, Europe"/>
    <s v="ES_1131531_M6550NW_05222015165607_8633081"/>
    <x v="0"/>
    <n v="1.59"/>
    <n v="27.560000000000002"/>
    <x v="513"/>
    <n v="17.2"/>
  </r>
  <r>
    <n v="2238534"/>
    <s v="Zhuhai Pantum Electronics Co.,Ltd"/>
    <s v="Pantum"/>
    <s v="M6600W"/>
    <s v="M6600W"/>
    <s v=",M6600,; ,M6600N,; ,M6600NW,; ,M6602N,; ,M6602NW,; ,M6605,; ,M6605N,; ,M6606,; ,M6606N,; ,M6606NW,; ,M6606W,; ,M6607,; ,M6607NW,"/>
    <s v="Multifunction Devices (MFD)"/>
    <s v="Standard"/>
    <n v="216"/>
    <n v="356"/>
    <m/>
    <s v="Electro-photographic (EP)"/>
    <x v="0"/>
    <x v="37"/>
    <s v="No"/>
    <n v="1.2130000000000001"/>
    <n v="63.076000000000001"/>
    <n v="38.220433333333332"/>
    <s v="None, None"/>
    <x v="127"/>
    <d v="2015-04-29T00:00:00"/>
    <s v="United States, Europe"/>
    <s v="ES_1131531_M6600W_04292015142727_815088"/>
    <x v="0"/>
    <n v="1.59"/>
    <n v="27.560000000000002"/>
    <x v="511"/>
    <n v="17.2"/>
  </r>
  <r>
    <n v="2238535"/>
    <s v="Zhuhai Pantum Electronics Co.,Ltd"/>
    <s v="Pantum"/>
    <s v="M6602W"/>
    <s v="M6602W"/>
    <m/>
    <s v="Multifunction Devices (MFD)"/>
    <s v="Standard"/>
    <n v="216"/>
    <n v="356"/>
    <m/>
    <s v="Electro-photographic (EP)"/>
    <x v="0"/>
    <x v="38"/>
    <s v="No"/>
    <n v="1.0780000000000001"/>
    <n v="56.055999999999997"/>
    <n v="36.458933333333327"/>
    <s v="None, None"/>
    <x v="127"/>
    <d v="2015-05-04T00:00:00"/>
    <s v="United States, Europe"/>
    <s v="ES_1131531_M6602W_04292015144658_1007196"/>
    <x v="0"/>
    <n v="1.4500000000000002"/>
    <n v="25.133333333333336"/>
    <x v="514"/>
    <n v="16.600000000000001"/>
  </r>
  <r>
    <n v="2304211"/>
    <s v="Zhuhai Pantum Electronics Co.,Ltd"/>
    <s v="Pantum"/>
    <s v="M6602W"/>
    <s v="M6602W"/>
    <m/>
    <s v="Multifunction Devices (MFD)"/>
    <s v="Standard"/>
    <n v="216"/>
    <n v="356"/>
    <m/>
    <s v="Electro-photographic (EP)"/>
    <x v="0"/>
    <x v="38"/>
    <s v="No"/>
    <n v="1.0820000000000001"/>
    <n v="56.264000000000003"/>
    <n v="33.761000000000003"/>
    <s v="None, None"/>
    <x v="127"/>
    <d v="2017-09-28T00:00:00"/>
    <s v="United States, Australia, New Zealand, Switzerland, Europe, Taiwan, Canada"/>
    <s v="ES_1131531_M6602W_09072017113402_9483148"/>
    <x v="0"/>
    <n v="1.4500000000000002"/>
    <n v="25.133333333333336"/>
    <x v="515"/>
    <n v="16.600000000000001"/>
  </r>
  <r>
    <n v="2287386"/>
    <s v="Zhuhai Pantum Electronics Co.,Ltd"/>
    <s v="Pantum"/>
    <s v="M6700D"/>
    <s v="M6700D"/>
    <s v=",M6700DN,; ,M6700DW,; ,M6702D,; ,M6702DN,; ,M6702DW,; ,M6705D,; ,M6705DN,; ,M6705DW,; ,M6706D,; ,M6706DN,; ,M6706DW,; ,M6707D,; ,M6707DN,; ,M6707DW,; ,M6708D,; ,M6708DN,; ,M6708DW,"/>
    <s v="Multifunction Devices (MFD)"/>
    <s v="Standard"/>
    <n v="216"/>
    <n v="356"/>
    <m/>
    <s v="Electro-photographic (EP)"/>
    <x v="0"/>
    <x v="7"/>
    <s v="No"/>
    <n v="1.2"/>
    <n v="62.4"/>
    <n v="26.765050000000002"/>
    <s v="None, None"/>
    <x v="130"/>
    <d v="2016-12-29T00:00:00"/>
    <s v="United States, Australia, New Zealand, Switzerland, Europe, Taiwan, Canada"/>
    <s v="ES_1131531_M6700D_12282016165741_3305169"/>
    <x v="0"/>
    <n v="2.15"/>
    <n v="37.266666666666666"/>
    <x v="516"/>
    <n v="22"/>
  </r>
  <r>
    <n v="2287389"/>
    <s v="Zhuhai Pantum Electronics Co.,Ltd"/>
    <s v="Pantum"/>
    <s v="M6800FD"/>
    <s v="M6800FD"/>
    <s v=",M6800FDN,; ,M6800FDW,; ,M6802FD,; ,M6802FDN,; ,M6802FDW,; ,M6805FD,; ,M6805FDN,; ,M6805FDW,; ,M6806FD,; ,M6806FDN,; ,M6806FDW,; ,M6807FD,; ,M6807FDN,; ,M6807FDW,; ,M6808FD,; ,M6808FDN,; ,M6808FDW,"/>
    <s v="Multifunction Devices (MFD)"/>
    <s v="Standard"/>
    <n v="216"/>
    <n v="356"/>
    <m/>
    <s v="Electro-photographic (EP)"/>
    <x v="0"/>
    <x v="7"/>
    <s v="No"/>
    <n v="1.5489999999999999"/>
    <n v="80.548000000000002"/>
    <n v="35.22761666666667"/>
    <s v="None, None"/>
    <x v="130"/>
    <d v="2016-12-29T00:00:00"/>
    <s v="United States, Australia, New Zealand, Switzerland, Europe, Taiwan, Canada"/>
    <s v="ES_1131531_M6800FD_12282016164908_4241907"/>
    <x v="0"/>
    <n v="2.15"/>
    <n v="37.266666666666666"/>
    <x v="517"/>
    <n v="22"/>
  </r>
  <r>
    <n v="2287388"/>
    <s v="Zhuhai Pantum Electronics Co.,Ltd"/>
    <s v="Pantum"/>
    <s v="M7100D"/>
    <s v="M7100D"/>
    <s v=",M7100DN,; ,M7100DW,; ,M7102D,; ,M7102DN,; ,M7102DW,; ,M7105D,; ,M7105DN,; ,M7105DW,; ,M7106D,; ,M7106DN,; ,M7106DW,; ,M7107D,; ,M7107DN,; ,M7107DW,; ,M7108D,; ,M7108DN,; ,M7108DW,"/>
    <s v="Multifunction Devices (MFD)"/>
    <s v="Standard"/>
    <n v="216"/>
    <n v="356"/>
    <m/>
    <s v="Electro-photographic (EP)"/>
    <x v="0"/>
    <x v="6"/>
    <s v="No"/>
    <n v="1.6020000000000001"/>
    <n v="83.304000000000002"/>
    <n v="31.99646666666667"/>
    <s v="None, None"/>
    <x v="130"/>
    <d v="2016-12-29T00:00:00"/>
    <s v="United States, Australia, New Zealand, Switzerland, Europe, Taiwan, Canada"/>
    <s v="ES_1131531_M7100D_12282016165401_210840"/>
    <x v="0"/>
    <n v="2.48"/>
    <n v="42.986666666666672"/>
    <x v="518"/>
    <n v="23.8"/>
  </r>
  <r>
    <n v="2287391"/>
    <s v="Zhuhai Pantum Electronics Co.,Ltd"/>
    <s v="Pantum"/>
    <s v="M7200FD"/>
    <s v="M7200FD"/>
    <s v=",M7200FDN,; ,M7200FDW,; ,M7202FD,; ,M7202FDN,; ,M7202FDW,; ,M7205FD,; ,M7205FDN,; ,M7205FDW,; ,M7206FD,; ,M7206FDN,; ,M7206FDW,; ,M7207FD,; ,M7207FDN,; ,M7207FDW,; ,M7208FD,; ,M7208FDN,; ,M7208FDW,"/>
    <s v="Multifunction Devices (MFD)"/>
    <s v="Standard"/>
    <n v="216"/>
    <n v="356"/>
    <m/>
    <s v="Electro-photographic (EP)"/>
    <x v="0"/>
    <x v="6"/>
    <s v="No"/>
    <n v="1.8009999999999999"/>
    <n v="93.652000000000001"/>
    <n v="38.50686666666666"/>
    <s v="None, None"/>
    <x v="130"/>
    <d v="2016-12-29T00:00:00"/>
    <s v="United States, Australia, New Zealand, Switzerland, Europe, Taiwan, Canada"/>
    <s v="ES_1131531_M7200FD_12252016142618_324365"/>
    <x v="0"/>
    <n v="2.48"/>
    <n v="42.986666666666672"/>
    <x v="519"/>
    <n v="23.8"/>
  </r>
  <r>
    <n v="2240514"/>
    <s v="Zhuhai Pantum Electronics Co.,Ltd"/>
    <s v="Pantum"/>
    <s v="P2200W"/>
    <s v="P2200W"/>
    <s v="P2200We,,"/>
    <s v="Printers"/>
    <s v="Standard"/>
    <n v="216"/>
    <n v="356"/>
    <m/>
    <s v="Electro-photographic (EP)"/>
    <x v="0"/>
    <x v="38"/>
    <s v="No"/>
    <n v="0.872"/>
    <n v="45.344000000000001"/>
    <n v="23.3142"/>
    <s v="Wireless - WiFi,Wired &gt; 20 MHz and &lt; 500 MHz - USB 2.x, None"/>
    <x v="131"/>
    <d v="2015-05-28T00:00:00"/>
    <s v="United States, Europe"/>
    <s v="ES_1131531_P2200W_05222015153705_3774835"/>
    <x v="1"/>
    <n v="1.8"/>
    <n v="31.200000000000003"/>
    <x v="520"/>
    <n v="1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ED3D71-5D99-46D0-9381-DD4EA1E40B48}" name="PivotTable1" cacheId="772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gridDropZones="1" multipleFieldFilters="0">
  <location ref="N7:U200" firstHeaderRow="2" firstDataRow="2" firstDataCol="2" rowPageCount="3" colPageCount="1"/>
  <pivotFields count="28">
    <pivotField compact="0" numFmtId="164"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multipleItemSelectionAllowed="1" showAll="0"/>
    <pivotField compact="0" outline="0" subtotalTop="0" multipleItemSelectionAllowed="1" showAll="0" defaultSubtotal="0"/>
    <pivotField compact="0" outline="0" subtotalTop="0" showAll="0"/>
    <pivotField compact="0" outline="0" subtotalTop="0" showAll="0"/>
    <pivotField compact="0" outline="0" subtotalTop="0" showAll="0"/>
    <pivotField compact="0" outline="0" subtotalTop="0" showAll="0" defaultSubtotal="0"/>
    <pivotField axis="axisPage" compact="0" outline="0" subtotalTop="0" showAll="0">
      <items count="4">
        <item x="1"/>
        <item x="0"/>
        <item m="1" x="2"/>
        <item t="default"/>
      </items>
    </pivotField>
    <pivotField axis="axisRow" compact="0" outline="0" subtotalTop="0" showAll="0" defaultSubtotal="0">
      <items count="117">
        <item m="1" x="95"/>
        <item m="1" x="81"/>
        <item m="1" x="96"/>
        <item m="1" x="114"/>
        <item m="1" x="72"/>
        <item m="1" x="83"/>
        <item m="1" x="90"/>
        <item m="1" x="97"/>
        <item m="1" x="101"/>
        <item m="1" x="107"/>
        <item m="1" x="109"/>
        <item m="1" x="115"/>
        <item m="1" x="67"/>
        <item m="1" x="73"/>
        <item x="11"/>
        <item m="1" x="84"/>
        <item x="36"/>
        <item x="29"/>
        <item x="8"/>
        <item x="38"/>
        <item x="42"/>
        <item x="37"/>
        <item x="35"/>
        <item x="1"/>
        <item x="19"/>
        <item x="24"/>
        <item x="39"/>
        <item x="9"/>
        <item x="43"/>
        <item x="7"/>
        <item x="40"/>
        <item x="0"/>
        <item x="6"/>
        <item m="1" x="65"/>
        <item x="12"/>
        <item x="2"/>
        <item x="18"/>
        <item x="30"/>
        <item x="10"/>
        <item m="1" x="98"/>
        <item x="3"/>
        <item x="34"/>
        <item m="1" x="80"/>
        <item x="13"/>
        <item x="46"/>
        <item x="41"/>
        <item x="4"/>
        <item x="57"/>
        <item x="25"/>
        <item x="20"/>
        <item x="5"/>
        <item m="1" x="111"/>
        <item m="1" x="89"/>
        <item x="21"/>
        <item m="1" x="92"/>
        <item x="47"/>
        <item x="14"/>
        <item x="26"/>
        <item x="48"/>
        <item x="31"/>
        <item x="15"/>
        <item x="27"/>
        <item m="1" x="105"/>
        <item x="16"/>
        <item x="28"/>
        <item x="17"/>
        <item m="1" x="74"/>
        <item m="1" x="110"/>
        <item x="61"/>
        <item x="23"/>
        <item x="59"/>
        <item x="33"/>
        <item x="22"/>
        <item x="50"/>
        <item x="60"/>
        <item m="1" x="75"/>
        <item x="49"/>
        <item x="44"/>
        <item m="1" x="68"/>
        <item x="32"/>
        <item x="51"/>
        <item x="45"/>
        <item x="52"/>
        <item m="1" x="88"/>
        <item m="1" x="76"/>
        <item x="58"/>
        <item m="1" x="91"/>
        <item m="1" x="85"/>
        <item x="62"/>
        <item m="1" x="78"/>
        <item m="1" x="103"/>
        <item m="1" x="71"/>
        <item m="1" x="64"/>
        <item x="63"/>
        <item m="1" x="102"/>
        <item m="1" x="93"/>
        <item m="1" x="100"/>
        <item m="1" x="86"/>
        <item m="1" x="112"/>
        <item m="1" x="104"/>
        <item x="53"/>
        <item m="1" x="99"/>
        <item x="56"/>
        <item m="1" x="70"/>
        <item m="1" x="87"/>
        <item m="1" x="108"/>
        <item m="1" x="82"/>
        <item x="54"/>
        <item m="1" x="66"/>
        <item x="55"/>
        <item m="1" x="116"/>
        <item m="1" x="106"/>
        <item m="1" x="79"/>
        <item m="1" x="94"/>
        <item m="1" x="77"/>
        <item m="1" x="69"/>
        <item m="1" x="113"/>
      </items>
      <extLst>
        <ext xmlns:x14="http://schemas.microsoft.com/office/spreadsheetml/2009/9/main" uri="{2946ED86-A175-432a-8AC1-64E0C546D7DE}">
          <x14:pivotField fillDownLabels="1"/>
        </ext>
      </extLst>
    </pivotField>
    <pivotField compact="0" outline="0" subtotalTop="0" showAll="0"/>
    <pivotField compact="0" outline="0" showAll="0"/>
    <pivotField compact="0" outline="0" showAll="0"/>
    <pivotField compact="0" outline="0" subtotalTop="0" showAll="0"/>
    <pivotField compact="0" outline="0" subtotalTop="0" showAll="0"/>
    <pivotField axis="axisPage" compact="0" numFmtId="165" outline="0" subtotalTop="0" multipleItemSelectionAllowed="1" showAll="0">
      <items count="664">
        <item h="1" m="1" x="484"/>
        <item h="1" m="1" x="412"/>
        <item h="1" m="1" x="399"/>
        <item h="1" m="1" x="536"/>
        <item h="1" m="1" x="487"/>
        <item h="1" m="1" x="571"/>
        <item h="1" m="1" x="400"/>
        <item h="1" m="1" x="414"/>
        <item h="1" m="1" x="218"/>
        <item h="1" m="1" x="449"/>
        <item h="1" m="1" x="569"/>
        <item h="1" m="1" x="572"/>
        <item h="1" m="1" x="612"/>
        <item h="1" m="1" x="623"/>
        <item h="1" m="1" x="366"/>
        <item h="1" m="1" x="382"/>
        <item h="1" m="1" x="170"/>
        <item h="1" m="1" x="415"/>
        <item h="1" m="1" x="205"/>
        <item h="1" m="1" x="432"/>
        <item h="1" m="1" x="451"/>
        <item h="1" m="1" x="489"/>
        <item h="1" m="1" x="526"/>
        <item h="1" m="1" x="598"/>
        <item h="1" m="1" x="292"/>
        <item h="1" m="1" x="416"/>
        <item h="1" m="1" x="566"/>
        <item h="1" m="1" x="433"/>
        <item h="1" m="1" x="452"/>
        <item h="1" m="1" x="490"/>
        <item h="1" m="1" x="280"/>
        <item h="1" m="1" x="528"/>
        <item h="1" m="1" x="548"/>
        <item h="1" m="1" x="313"/>
        <item h="1" m="1" x="357"/>
        <item h="1" m="1" x="380"/>
        <item h="1" m="1" x="293"/>
        <item h="1" m="1" x="651"/>
        <item h="1" m="1" x="367"/>
        <item h="1" m="1" x="383"/>
        <item h="1" m="1" x="499"/>
        <item h="1" m="1" x="384"/>
        <item h="1" m="1" x="417"/>
        <item h="1" m="1" x="198"/>
        <item h="1" m="1" x="264"/>
        <item h="1" m="1" x="505"/>
        <item h="1" m="1" x="454"/>
        <item h="1" m="1" x="567"/>
        <item h="1" m="1" x="278"/>
        <item h="1" m="1" x="471"/>
        <item h="1" m="1" x="510"/>
        <item h="1" m="1" x="524"/>
        <item h="1" m="1" x="279"/>
        <item h="1" m="1" x="491"/>
        <item h="1" m="1" x="238"/>
        <item h="1" m="1" x="538"/>
        <item h="1" m="1" x="585"/>
        <item h="1" m="1" x="283"/>
        <item h="1" m="1" x="597"/>
        <item h="1" m="1" x="549"/>
        <item h="1" m="1" x="573"/>
        <item h="1" m="1" x="277"/>
        <item h="1" m="1" x="298"/>
        <item h="1" m="1" x="334"/>
        <item h="1" m="1" x="577"/>
        <item h="1" m="1" x="599"/>
        <item h="1" m="1" x="659"/>
        <item h="1" m="1" x="368"/>
        <item h="1" m="1" x="385"/>
        <item h="1" m="1" x="230"/>
        <item h="1" m="1" x="402"/>
        <item h="1" m="1" x="255"/>
        <item h="1" m="1" x="554"/>
        <item h="1" m="1" x="418"/>
        <item h="1" m="1" x="436"/>
        <item h="1" m="1" x="235"/>
        <item h="1" m="1" x="249"/>
        <item h="1" m="1" x="455"/>
        <item h="1" m="1" x="240"/>
        <item h="1" m="1" x="275"/>
        <item h="1" m="1" x="226"/>
        <item h="1" m="1" x="327"/>
        <item h="1" m="1" x="494"/>
        <item h="1" m="1" x="514"/>
        <item h="1" m="1" x="586"/>
        <item h="1" m="1" x="307"/>
        <item h="1" m="1" x="655"/>
        <item h="1" m="1" x="529"/>
        <item h="1" m="1" x="589"/>
        <item h="1" m="1" x="610"/>
        <item h="1" m="1" x="340"/>
        <item h="1" m="1" x="132"/>
        <item h="1" m="1" x="550"/>
        <item h="1" m="1" x="575"/>
        <item h="1" m="1" x="613"/>
        <item h="1" m="1" x="628"/>
        <item h="1" m="1" x="350"/>
        <item h="1" m="1" x="141"/>
        <item h="1" m="1" x="579"/>
        <item h="1" m="1" x="593"/>
        <item h="1" m="1" x="616"/>
        <item h="1" m="1" x="642"/>
        <item h="1" m="1" x="372"/>
        <item h="1" m="1" x="601"/>
        <item h="1" m="1" x="634"/>
        <item h="1" m="1" x="660"/>
        <item h="1" m="1" x="369"/>
        <item h="1" m="1" x="145"/>
        <item h="1" m="1" x="171"/>
        <item h="1" m="1" x="413"/>
        <item h="1" m="1" x="424"/>
        <item h="1" m="1" x="181"/>
        <item h="1" m="1" x="386"/>
        <item h="1" m="1" x="163"/>
        <item h="1" m="1" x="176"/>
        <item h="1" m="1" x="441"/>
        <item h="1" m="1" x="520"/>
        <item h="1" m="1" x="403"/>
        <item h="1" m="1" x="464"/>
        <item h="1" m="1" x="219"/>
        <item h="1" m="1" x="503"/>
        <item h="1" m="1" x="555"/>
        <item h="1" m="1" x="419"/>
        <item h="1" m="1" x="180"/>
        <item h="1" m="1" x="183"/>
        <item h="1" m="1" x="434"/>
        <item h="1" m="1" x="506"/>
        <item h="1" m="1" x="272"/>
        <item h="1" m="1" x="437"/>
        <item h="1" m="1" x="465"/>
        <item h="1" m="1" x="202"/>
        <item h="1" m="1" x="470"/>
        <item h="1" m="1" x="207"/>
        <item h="1" m="1" x="508"/>
        <item h="1" m="1" x="236"/>
        <item h="1" m="1" x="457"/>
        <item h="1" m="1" x="525"/>
        <item h="1" m="1" x="537"/>
        <item h="1" x="27"/>
        <item h="1" m="1" x="305"/>
        <item h="1" m="1" x="474"/>
        <item h="1" m="1" x="211"/>
        <item h="1" m="1" x="492"/>
        <item h="1" m="1" x="241"/>
        <item h="1" m="1" x="570"/>
        <item h="1" m="1" x="495"/>
        <item h="1" m="1" x="588"/>
        <item h="1" m="1" x="296"/>
        <item h="1" m="1" x="531"/>
        <item h="1" m="1" x="284"/>
        <item h="1" m="1" x="611"/>
        <item h="1" m="1" x="621"/>
        <item h="1" m="1" x="311"/>
        <item h="1" m="1" x="335"/>
        <item h="1" m="1" x="649"/>
        <item h="1" m="1" x="346"/>
        <item h="1" m="1" x="551"/>
        <item h="1" m="1" x="301"/>
        <item h="1" m="1" x="336"/>
        <item h="1" m="1" x="351"/>
        <item h="1" m="1" x="138"/>
        <item h="1" m="1" x="580"/>
        <item h="1" x="26"/>
        <item h="1" m="1" x="337"/>
        <item h="1" m="1" x="602"/>
        <item h="1" m="1" x="303"/>
        <item h="1" m="1" x="316"/>
        <item h="1" m="1" x="330"/>
        <item h="1" m="1" x="339"/>
        <item h="1" m="1" x="136"/>
        <item h="1" m="1" x="370"/>
        <item h="1" m="1" x="146"/>
        <item h="1" m="1" x="396"/>
        <item h="1" m="1" x="160"/>
        <item h="1" m="1" x="401"/>
        <item h="1" x="84"/>
        <item h="1" m="1" x="172"/>
        <item h="1" m="1" x="175"/>
        <item h="1" m="1" x="425"/>
        <item h="1" m="1" x="446"/>
        <item h="1" m="1" x="468"/>
        <item h="1" m="1" x="500"/>
        <item h="1" m="1" x="387"/>
        <item h="1" m="1" x="182"/>
        <item h="1" m="1" x="442"/>
        <item h="1" m="1" x="463"/>
        <item h="1" m="1" x="231"/>
        <item h="1" m="1" x="404"/>
        <item h="1" m="1" x="420"/>
        <item h="1" m="1" x="184"/>
        <item h="1" m="1" x="193"/>
        <item h="1" m="1" x="480"/>
        <item h="1" m="1" x="250"/>
        <item h="1" m="1" x="273"/>
        <item h="1" m="1" x="438"/>
        <item h="1" m="1" x="467"/>
        <item h="1" m="1" x="251"/>
        <item h="1" m="1" x="287"/>
        <item h="1" m="1" x="459"/>
        <item h="1" m="1" x="472"/>
        <item h="1" m="1" x="227"/>
        <item h="1" m="1" x="546"/>
        <item h="1" m="1" x="267"/>
        <item h="1" m="1" x="281"/>
        <item h="1" m="1" x="596"/>
        <item h="1" m="1" x="288"/>
        <item h="1" m="1" x="607"/>
        <item h="1" m="1" x="306"/>
        <item h="1" m="1" x="475"/>
        <item h="1" m="1" x="215"/>
        <item h="1" m="1" x="515"/>
        <item h="1" m="1" x="560"/>
        <item h="1" m="1" x="282"/>
        <item h="1" m="1" x="289"/>
        <item h="1" m="1" x="620"/>
        <item h="1" m="1" x="496"/>
        <item h="1" m="1" x="530"/>
        <item h="1" x="28"/>
        <item h="1" m="1" x="309"/>
        <item h="1" x="83"/>
        <item h="1" m="1" x="341"/>
        <item h="1" m="1" x="533"/>
        <item h="1" m="1" x="247"/>
        <item h="1" m="1" x="260"/>
        <item h="1" m="1" x="270"/>
        <item h="1" m="1" x="576"/>
        <item h="1" m="1" x="614"/>
        <item h="1" m="1" x="299"/>
        <item h="1" m="1" x="320"/>
        <item h="1" m="1" x="656"/>
        <item h="1" m="1" x="552"/>
        <item h="1" m="1" x="594"/>
        <item h="1" m="1" x="624"/>
        <item h="1" m="1" x="630"/>
        <item h="1" m="1" x="323"/>
        <item h="1" m="1" x="652"/>
        <item h="1" m="1" x="343"/>
        <item h="1" m="1" x="134"/>
        <item h="1" m="1" x="353"/>
        <item h="1" m="1" x="142"/>
        <item h="1" m="1" x="373"/>
        <item h="1" m="1" x="582"/>
        <item h="1" m="1" x="286"/>
        <item h="1" m="1" x="302"/>
        <item h="1" m="1" x="315"/>
        <item h="1" m="1" x="325"/>
        <item h="1" m="1" x="635"/>
        <item h="1" m="1" x="329"/>
        <item h="1" m="1" x="643"/>
        <item h="1" m="1" x="345"/>
        <item h="1" m="1" x="661"/>
        <item h="1" m="1" x="140"/>
        <item h="1" m="1" x="604"/>
        <item h="1" m="1" x="318"/>
        <item h="1" m="1" x="331"/>
        <item h="1" m="1" x="645"/>
        <item h="1" m="1" x="347"/>
        <item h="1" m="1" x="355"/>
        <item h="1" m="1" x="360"/>
        <item h="1" m="1" x="377"/>
        <item h="1" m="1" x="381"/>
        <item h="1" m="1" x="410"/>
        <item h="1" m="1" x="167"/>
        <item x="124"/>
        <item m="1" x="147"/>
        <item m="1" x="156"/>
        <item m="1" x="161"/>
        <item m="1" x="164"/>
        <item m="1" x="177"/>
        <item m="1" x="426"/>
        <item m="1" x="190"/>
        <item m="1" x="447"/>
        <item m="1" x="462"/>
        <item m="1" x="197"/>
        <item m="1" x="501"/>
        <item m="1" x="389"/>
        <item m="1" x="186"/>
        <item m="1" x="443"/>
        <item m="1" x="448"/>
        <item m="1" x="199"/>
        <item m="1" x="206"/>
        <item m="1" x="232"/>
        <item m="1" x="405"/>
        <item m="1" x="428"/>
        <item m="1" x="187"/>
        <item m="1" x="486"/>
        <item m="1" x="234"/>
        <item m="1" x="521"/>
        <item m="1" x="421"/>
        <item m="1" x="430"/>
        <item m="1" x="208"/>
        <item m="1" x="482"/>
        <item m="1" x="214"/>
        <item m="1" x="222"/>
        <item m="1" x="522"/>
        <item m="1" x="544"/>
        <item m="1" x="265"/>
        <item m="1" x="568"/>
        <item m="1" x="274"/>
        <item m="1" x="439"/>
        <item m="1" x="458"/>
        <item m="1" x="224"/>
        <item m="1" x="257"/>
        <item m="1" x="460"/>
        <item m="1" x="204"/>
        <item m="1" x="212"/>
        <item m="1" x="493"/>
        <item m="1" x="228"/>
        <item m="1" x="527"/>
        <item m="1" x="254"/>
        <item m="1" x="547"/>
        <item m="1" x="268"/>
        <item m="1" x="476"/>
        <item m="1" x="216"/>
        <item m="1" x="516"/>
        <item m="1" x="258"/>
        <item m="1" x="608"/>
        <item m="1" x="627"/>
        <item m="1" x="498"/>
        <item m="1" x="239"/>
        <item m="1" x="246"/>
        <item m="1" x="574"/>
        <item m="1" x="590"/>
        <item m="1" x="622"/>
        <item x="122"/>
        <item m="1" x="534"/>
        <item m="1" x="248"/>
        <item m="1" x="543"/>
        <item m="1" x="578"/>
        <item x="131"/>
        <item m="1" x="650"/>
        <item m="1" x="133"/>
        <item m="1" x="352"/>
        <item m="1" x="553"/>
        <item m="1" x="314"/>
        <item m="1" x="631"/>
        <item m="1" x="344"/>
        <item m="1" x="139"/>
        <item m="1" x="358"/>
        <item m="1" x="143"/>
        <item m="1" x="374"/>
        <item m="1" x="150"/>
        <item m="1" x="583"/>
        <item m="1" x="603"/>
        <item m="1" x="317"/>
        <item x="128"/>
        <item m="1" x="653"/>
        <item m="1" x="394"/>
        <item m="1" x="605"/>
        <item m="1" x="662"/>
        <item m="1" x="362"/>
        <item m="1" x="154"/>
        <item x="87"/>
        <item x="127"/>
        <item m="1" x="388"/>
        <item m="1" x="397"/>
        <item m="1" x="162"/>
        <item x="129"/>
        <item m="1" x="165"/>
        <item m="1" x="178"/>
        <item x="99"/>
        <item x="126"/>
        <item m="1" x="502"/>
        <item m="1" x="391"/>
        <item m="1" x="398"/>
        <item m="1" x="191"/>
        <item m="1" x="450"/>
        <item m="1" x="200"/>
        <item m="1" x="220"/>
        <item m="1" x="504"/>
        <item m="1" x="233"/>
        <item m="1" x="406"/>
        <item m="1" x="166"/>
        <item x="68"/>
        <item m="1" x="453"/>
        <item m="1" x="469"/>
        <item m="1" x="556"/>
        <item x="38"/>
        <item m="1" x="209"/>
        <item m="1" x="237"/>
        <item m="1" x="266"/>
        <item x="65"/>
        <item m="1" x="512"/>
        <item x="29"/>
        <item x="53"/>
        <item x="30"/>
        <item x="5"/>
        <item x="97"/>
        <item m="1" x="242"/>
        <item m="1" x="539"/>
        <item x="20"/>
        <item m="1" x="561"/>
        <item m="1" x="587"/>
        <item x="52"/>
        <item x="69"/>
        <item m="1" x="308"/>
        <item m="1" x="477"/>
        <item m="1" x="497"/>
        <item x="21"/>
        <item m="1" x="518"/>
        <item m="1" x="244"/>
        <item m="1" x="562"/>
        <item x="60"/>
        <item m="1" x="297"/>
        <item m="1" x="328"/>
        <item m="1" x="639"/>
        <item x="96"/>
        <item x="115"/>
        <item m="1" x="285"/>
        <item m="1" x="291"/>
        <item m="1" x="615"/>
        <item m="1" x="321"/>
        <item m="1" x="342"/>
        <item x="86"/>
        <item x="89"/>
        <item m="1" x="565"/>
        <item m="1" x="617"/>
        <item m="1" x="625"/>
        <item x="40"/>
        <item m="1" x="263"/>
        <item m="1" x="633"/>
        <item x="51"/>
        <item m="1" x="644"/>
        <item m="1" x="338"/>
        <item m="1" x="359"/>
        <item x="31"/>
        <item m="1" x="375"/>
        <item x="39"/>
        <item x="73"/>
        <item m="1" x="319"/>
        <item x="70"/>
        <item m="1" x="361"/>
        <item m="1" x="144"/>
        <item m="1" x="395"/>
        <item m="1" x="606"/>
        <item x="110"/>
        <item m="1" x="332"/>
        <item m="1" x="647"/>
        <item x="13"/>
        <item x="3"/>
        <item m="1" x="348"/>
        <item m="1" x="364"/>
        <item m="1" x="411"/>
        <item x="4"/>
        <item m="1" x="148"/>
        <item m="1" x="153"/>
        <item m="1" x="390"/>
        <item m="1" x="157"/>
        <item m="1" x="173"/>
        <item m="1" x="179"/>
        <item x="7"/>
        <item x="80"/>
        <item m="1" x="479"/>
        <item x="108"/>
        <item x="22"/>
        <item x="8"/>
        <item x="114"/>
        <item x="125"/>
        <item x="2"/>
        <item x="113"/>
        <item m="1" x="201"/>
        <item m="1" x="407"/>
        <item m="1" x="174"/>
        <item x="41"/>
        <item x="117"/>
        <item m="1" x="444"/>
        <item m="1" x="466"/>
        <item m="1" x="203"/>
        <item m="1" x="488"/>
        <item m="1" x="523"/>
        <item m="1" x="545"/>
        <item m="1" x="256"/>
        <item x="116"/>
        <item x="46"/>
        <item m="1" x="445"/>
        <item x="63"/>
        <item m="1" x="511"/>
        <item x="14"/>
        <item x="17"/>
        <item x="82"/>
        <item x="6"/>
        <item m="1" x="513"/>
        <item x="71"/>
        <item x="32"/>
        <item x="35"/>
        <item x="44"/>
        <item x="94"/>
        <item m="1" x="243"/>
        <item m="1" x="540"/>
        <item x="66"/>
        <item x="76"/>
        <item m="1" x="519"/>
        <item m="1" x="532"/>
        <item m="1" x="259"/>
        <item m="1" x="563"/>
        <item m="1" x="269"/>
        <item m="1" x="591"/>
        <item m="1" x="312"/>
        <item m="1" x="640"/>
        <item x="72"/>
        <item x="24"/>
        <item m="1" x="592"/>
        <item m="1" x="657"/>
        <item x="75"/>
        <item x="123"/>
        <item m="1" x="581"/>
        <item m="1" x="600"/>
        <item m="1" x="295"/>
        <item x="93"/>
        <item x="12"/>
        <item m="1" x="632"/>
        <item m="1" x="324"/>
        <item x="107"/>
        <item x="42"/>
        <item x="25"/>
        <item x="54"/>
        <item x="88"/>
        <item m="1" x="376"/>
        <item m="1" x="151"/>
        <item x="43"/>
        <item m="1" x="619"/>
        <item x="18"/>
        <item x="57"/>
        <item x="98"/>
        <item x="118"/>
        <item m="1" x="137"/>
        <item m="1" x="356"/>
        <item x="33"/>
        <item m="1" x="363"/>
        <item x="105"/>
        <item x="78"/>
        <item x="130"/>
        <item m="1" x="638"/>
        <item x="103"/>
        <item x="62"/>
        <item x="104"/>
        <item m="1" x="365"/>
        <item x="64"/>
        <item m="1" x="159"/>
        <item m="1" x="168"/>
        <item x="77"/>
        <item x="85"/>
        <item m="1" x="379"/>
        <item m="1" x="392"/>
        <item m="1" x="427"/>
        <item x="91"/>
        <item x="16"/>
        <item x="15"/>
        <item m="1" x="192"/>
        <item m="1" x="485"/>
        <item x="67"/>
        <item m="1" x="158"/>
        <item x="120"/>
        <item m="1" x="194"/>
        <item m="1" x="481"/>
        <item m="1" x="213"/>
        <item x="90"/>
        <item m="1" x="408"/>
        <item x="11"/>
        <item m="1" x="456"/>
        <item x="10"/>
        <item m="1" x="252"/>
        <item x="121"/>
        <item m="1" x="557"/>
        <item x="1"/>
        <item m="1" x="431"/>
        <item m="1" x="189"/>
        <item m="1" x="473"/>
        <item m="1" x="210"/>
        <item m="1" x="483"/>
        <item x="92"/>
        <item m="1" x="253"/>
        <item x="23"/>
        <item x="112"/>
        <item m="1" x="276"/>
        <item x="36"/>
        <item x="119"/>
        <item x="59"/>
        <item m="1" x="229"/>
        <item x="48"/>
        <item x="9"/>
        <item x="34"/>
        <item x="95"/>
        <item x="102"/>
        <item m="1" x="290"/>
        <item x="79"/>
        <item m="1" x="217"/>
        <item m="1" x="245"/>
        <item m="1" x="541"/>
        <item x="100"/>
        <item m="1" x="310"/>
        <item m="1" x="478"/>
        <item m="1" x="261"/>
        <item m="1" x="564"/>
        <item m="1" x="300"/>
        <item m="1" x="629"/>
        <item m="1" x="322"/>
        <item m="1" x="641"/>
        <item m="1" x="595"/>
        <item m="1" x="294"/>
        <item x="81"/>
        <item m="1" x="658"/>
        <item m="1" x="535"/>
        <item m="1" x="618"/>
        <item m="1" x="326"/>
        <item m="1" x="135"/>
        <item m="1" x="354"/>
        <item x="47"/>
        <item m="1" x="271"/>
        <item m="1" x="584"/>
        <item x="101"/>
        <item x="45"/>
        <item m="1" x="636"/>
        <item m="1" x="646"/>
        <item m="1" x="378"/>
        <item x="19"/>
        <item x="49"/>
        <item m="1" x="304"/>
        <item m="1" x="626"/>
        <item m="1" x="637"/>
        <item m="1" x="333"/>
        <item m="1" x="648"/>
        <item m="1" x="654"/>
        <item m="1" x="349"/>
        <item x="55"/>
        <item x="56"/>
        <item x="37"/>
        <item x="109"/>
        <item x="58"/>
        <item m="1" x="155"/>
        <item m="1" x="169"/>
        <item x="106"/>
        <item m="1" x="149"/>
        <item m="1" x="393"/>
        <item x="0"/>
        <item x="50"/>
        <item m="1" x="429"/>
        <item m="1" x="435"/>
        <item x="111"/>
        <item m="1" x="196"/>
        <item m="1" x="221"/>
        <item m="1" x="507"/>
        <item x="74"/>
        <item x="61"/>
        <item m="1" x="509"/>
        <item m="1" x="409"/>
        <item m="1" x="422"/>
        <item m="1" x="188"/>
        <item m="1" x="195"/>
        <item m="1" x="225"/>
        <item m="1" x="558"/>
        <item m="1" x="423"/>
        <item m="1" x="185"/>
        <item m="1" x="559"/>
        <item m="1" x="440"/>
        <item m="1" x="517"/>
        <item m="1" x="609"/>
        <item m="1" x="461"/>
        <item m="1" x="542"/>
        <item m="1" x="262"/>
        <item m="1" x="152"/>
        <item h="1" m="1" x="371"/>
        <item h="1" m="1" x="223"/>
        <item t="default"/>
      </items>
    </pivotField>
    <pivotField compact="0" numFmtId="165" outline="0" subtotalTop="0" showAll="0"/>
    <pivotField compact="0" outline="0" subtotalTop="0" showAll="0"/>
    <pivotField compact="0" outline="0" subtotalTop="0" showAll="0"/>
    <pivotField axis="axisPage" compact="0" outline="0" showAll="0">
      <items count="4">
        <item m="1" x="2"/>
        <item x="0"/>
        <item x="1"/>
        <item t="default"/>
      </items>
    </pivotField>
    <pivotField compact="0" outline="0" showAll="0"/>
    <pivotField compact="0" outline="0" showAll="0"/>
    <pivotField axis="axisRow" compact="0" outline="0" subtotalTop="0" showAll="0">
      <items count="1386">
        <item m="1" x="1034"/>
        <item m="1" x="826"/>
        <item m="1" x="1177"/>
        <item m="1" x="917"/>
        <item m="1" x="1012"/>
        <item m="1" x="1106"/>
        <item m="1" x="590"/>
        <item m="1" x="949"/>
        <item m="1" x="1207"/>
        <item m="1" x="691"/>
        <item m="1" x="1046"/>
        <item m="1" x="536"/>
        <item m="1" x="624"/>
        <item m="1" x="978"/>
        <item m="1" x="1237"/>
        <item m="1" x="716"/>
        <item m="1" x="1067"/>
        <item m="1" x="682"/>
        <item m="1" x="1249"/>
        <item m="1" x="1037"/>
        <item m="1" x="526"/>
        <item m="1" x="1081"/>
        <item m="1" x="768"/>
        <item m="1" x="569"/>
        <item m="1" x="1132"/>
        <item m="1" x="823"/>
        <item m="1" x="614"/>
        <item m="1" x="1175"/>
        <item m="1" x="874"/>
        <item m="1" x="660"/>
        <item m="1" x="1232"/>
        <item m="1" x="915"/>
        <item m="1" x="711"/>
        <item m="1" x="1273"/>
        <item m="1" x="1062"/>
        <item m="1" x="752"/>
        <item m="1" x="753"/>
        <item m="1" x="1323"/>
        <item m="1" x="1112"/>
        <item m="1" x="805"/>
        <item m="1" x="855"/>
        <item m="1" x="546"/>
        <item m="1" x="1215"/>
        <item m="1" x="894"/>
        <item m="1" x="896"/>
        <item m="1" x="695"/>
        <item m="1" x="1259"/>
        <item m="1" x="946"/>
        <item m="1" x="736"/>
        <item m="1" x="1305"/>
        <item m="1" x="992"/>
        <item m="1" x="781"/>
        <item m="1" x="782"/>
        <item m="1" x="1347"/>
        <item m="1" x="1043"/>
        <item m="1" x="837"/>
        <item m="1" x="534"/>
        <item m="1" x="1086"/>
        <item m="1" x="885"/>
        <item m="1" x="576"/>
        <item m="1" x="1243"/>
        <item m="1" x="929"/>
        <item m="1" x="622"/>
        <item m="1" x="1287"/>
        <item m="1" x="976"/>
        <item m="1" x="667"/>
        <item m="1" x="669"/>
        <item m="1" x="1332"/>
        <item m="1" x="1026"/>
        <item m="1" x="715"/>
        <item m="1" x="1375"/>
        <item m="1" x="1376"/>
        <item m="1" x="1065"/>
        <item m="1" x="1066"/>
        <item m="1" x="866"/>
        <item m="1" x="558"/>
        <item m="1" x="560"/>
        <item m="1" x="1118"/>
        <item m="1" x="912"/>
        <item m="1" x="599"/>
        <item m="1" x="1167"/>
        <item m="1" x="649"/>
        <item m="1" x="566"/>
        <item m="1" x="893"/>
        <item m="1" x="1130"/>
        <item m="1" x="588"/>
        <item m="1" x="589"/>
        <item m="1" x="921"/>
        <item m="1" x="1155"/>
        <item m="1" x="610"/>
        <item m="1" x="944"/>
        <item m="1" x="945"/>
        <item m="1" x="1276"/>
        <item m="1" x="637"/>
        <item m="1" x="967"/>
        <item m="1" x="968"/>
        <item m="1" x="1302"/>
        <item m="1" x="1303"/>
        <item m="1" x="657"/>
        <item m="1" x="990"/>
        <item m="1" x="1326"/>
        <item m="1" x="1327"/>
        <item m="1" x="689"/>
        <item m="1" x="1016"/>
        <item x="165"/>
        <item m="1" x="708"/>
        <item m="1" x="709"/>
        <item m="1" x="1042"/>
        <item m="1" x="1370"/>
        <item m="1" x="728"/>
        <item m="1" x="729"/>
        <item m="1" x="1061"/>
        <item m="1" x="530"/>
        <item m="1" x="748"/>
        <item m="1" x="1083"/>
        <item m="1" x="1084"/>
        <item m="1" x="550"/>
        <item m="1" x="772"/>
        <item m="1" x="1110"/>
        <item m="1" x="1111"/>
        <item m="1" x="573"/>
        <item m="1" x="574"/>
        <item m="1" x="804"/>
        <item m="1" x="1136"/>
        <item m="1" x="591"/>
        <item m="1" x="592"/>
        <item m="1" x="926"/>
        <item m="1" x="1160"/>
        <item m="1" x="619"/>
        <item m="1" x="620"/>
        <item m="1" x="950"/>
        <item m="1" x="951"/>
        <item m="1" x="1181"/>
        <item m="1" x="641"/>
        <item m="1" x="972"/>
        <item m="1" x="973"/>
        <item m="1" x="1213"/>
        <item m="1" x="665"/>
        <item m="1" x="1234"/>
        <item m="1" x="694"/>
        <item m="1" x="1023"/>
        <item m="1" x="1254"/>
        <item m="1" x="1255"/>
        <item m="1" x="1050"/>
        <item m="1" x="1277"/>
        <item m="1" x="733"/>
        <item m="1" x="734"/>
        <item m="1" x="1064"/>
        <item m="1" x="1304"/>
        <item m="1" x="759"/>
        <item m="1" x="1093"/>
        <item m="1" x="1328"/>
        <item m="1" x="779"/>
        <item m="1" x="1117"/>
        <item m="1" x="581"/>
        <item m="1" x="807"/>
        <item m="1" x="1143"/>
        <item m="1" x="1144"/>
        <item m="1" x="596"/>
        <item m="1" x="597"/>
        <item m="1" x="836"/>
        <item m="1" x="1166"/>
        <item m="1" x="627"/>
        <item m="1" x="629"/>
        <item m="1" x="859"/>
        <item m="1" x="1190"/>
        <item m="1" x="646"/>
        <item m="1" x="882"/>
        <item m="1" x="883"/>
        <item m="1" x="1223"/>
        <item m="1" x="675"/>
        <item m="1" x="899"/>
        <item m="1" x="900"/>
        <item m="1" x="1241"/>
        <item m="1" x="1242"/>
        <item m="1" x="699"/>
        <item m="1" x="927"/>
        <item m="1" x="1264"/>
        <item m="1" x="718"/>
        <item m="1" x="952"/>
        <item m="1" x="1286"/>
        <item m="1" x="744"/>
        <item m="1" x="974"/>
        <item m="1" x="1311"/>
        <item m="1" x="764"/>
        <item m="1" x="1100"/>
        <item m="1" x="1331"/>
        <item m="1" x="791"/>
        <item m="1" x="792"/>
        <item m="1" x="1122"/>
        <item m="1" x="1123"/>
        <item m="1" x="1148"/>
        <item m="1" x="1373"/>
        <item m="1" x="842"/>
        <item m="1" x="538"/>
        <item m="1" x="555"/>
        <item m="1" x="556"/>
        <item m="1" x="582"/>
        <item m="1" x="910"/>
        <item m="1" x="1248"/>
        <item m="1" x="598"/>
        <item m="1" x="933"/>
        <item m="1" x="1269"/>
        <item m="1" x="628"/>
        <item m="1" x="956"/>
        <item m="1" x="1291"/>
        <item m="1" x="746"/>
        <item m="1" x="984"/>
        <item m="1" x="766"/>
        <item m="1" x="767"/>
        <item m="1" x="1004"/>
        <item m="1" x="1340"/>
        <item m="1" x="1029"/>
        <item m="1" x="1358"/>
        <item m="1" x="1360"/>
        <item m="1" x="819"/>
        <item m="1" x="1053"/>
        <item m="1" x="1381"/>
        <item m="1" x="848"/>
        <item m="1" x="1071"/>
        <item m="1" x="540"/>
        <item m="1" x="719"/>
        <item m="1" x="1325"/>
        <item m="1" x="1056"/>
        <item m="1" x="778"/>
        <item m="1" x="1382"/>
        <item m="1" x="1015"/>
        <item m="1" x="745"/>
        <item m="1" x="1075"/>
        <item m="1" x="1039"/>
        <item m="1" x="765"/>
        <item m="1" x="1369"/>
        <item m="1" x="1102"/>
        <item m="1" x="1163"/>
        <item m="1" x="795"/>
        <item m="1" x="796"/>
        <item m="1" x="529"/>
        <item m="1" x="1125"/>
        <item m="1" x="1187"/>
        <item m="1" x="818"/>
        <item m="1" x="549"/>
        <item m="1" x="1151"/>
        <item m="1" x="880"/>
        <item m="1" x="606"/>
        <item m="1" x="1221"/>
        <item m="1" x="844"/>
        <item m="1" x="572"/>
        <item m="1" x="1169"/>
        <item m="1" x="1170"/>
        <item m="1" x="897"/>
        <item m="1" x="634"/>
        <item m="1" x="1240"/>
        <item m="1" x="868"/>
        <item m="1" x="1199"/>
        <item m="1" x="925"/>
        <item m="1" x="654"/>
        <item m="1" x="1262"/>
        <item m="1" x="617"/>
        <item m="1" x="618"/>
        <item m="1" x="1283"/>
        <item m="1" x="640"/>
        <item m="1" x="1250"/>
        <item m="1" x="971"/>
        <item m="1" x="704"/>
        <item m="1" x="1309"/>
        <item m="1" x="1036"/>
        <item m="1" x="994"/>
        <item m="1" x="726"/>
        <item m="1" x="1330"/>
        <item m="1" x="1059"/>
        <item m="1" x="1294"/>
        <item m="1" x="1022"/>
        <item m="1" x="747"/>
        <item m="1" x="1350"/>
        <item m="1" x="1080"/>
        <item m="1" x="1319"/>
        <item m="1" x="1049"/>
        <item m="1" x="769"/>
        <item m="1" x="1372"/>
        <item m="1" x="1105"/>
        <item m="1" x="840"/>
        <item m="1" x="1063"/>
        <item m="1" x="802"/>
        <item m="1" x="537"/>
        <item m="1" x="1133"/>
        <item m="1" x="1361"/>
        <item m="1" x="1091"/>
        <item m="1" x="822"/>
        <item m="1" x="553"/>
        <item m="1" x="1156"/>
        <item m="1" x="1383"/>
        <item m="1" x="1116"/>
        <item m="1" x="580"/>
        <item m="1" x="1174"/>
        <item m="1" x="1176"/>
        <item m="1" x="1142"/>
        <item m="1" x="595"/>
        <item m="1" x="1205"/>
        <item m="1" x="931"/>
        <item m="1" x="659"/>
        <item m="1" x="1164"/>
        <item m="1" x="626"/>
        <item m="1" x="1231"/>
        <item m="1" x="955"/>
        <item m="1" x="690"/>
        <item m="1" x="916"/>
        <item m="1" x="644"/>
        <item m="1" x="983"/>
        <item m="1" x="710"/>
        <item m="1" x="941"/>
        <item m="1" x="674"/>
        <item m="1" x="1274"/>
        <item m="1" x="1002"/>
        <item m="1" x="1337"/>
        <item m="1" x="962"/>
        <item m="1" x="698"/>
        <item m="1" x="751"/>
        <item m="1" x="1356"/>
        <item m="1" x="1052"/>
        <item m="1" x="742"/>
        <item m="1" x="1070"/>
        <item m="1" x="806"/>
        <item m="1" x="539"/>
        <item m="1" x="786"/>
        <item m="1" x="788"/>
        <item m="1" x="527"/>
        <item m="1" x="1121"/>
        <item m="1" x="1183"/>
        <item m="1" x="602"/>
        <item m="1" x="1214"/>
        <item m="1" x="570"/>
        <item m="1" x="895"/>
        <item m="1" x="1235"/>
        <item m="1" x="1193"/>
        <item m="1" x="923"/>
        <item m="1" x="1256"/>
        <item m="1" x="987"/>
        <item m="1" x="613"/>
        <item m="1" x="1227"/>
        <item m="1" x="1279"/>
        <item m="1" x="1010"/>
        <item m="1" x="969"/>
        <item m="1" x="1306"/>
        <item m="1" x="1031"/>
        <item m="1" x="1033"/>
        <item m="1" x="1267"/>
        <item m="1" x="722"/>
        <item m="1" x="1289"/>
        <item m="1" x="1017"/>
        <item m="1" x="808"/>
        <item m="1" x="1317"/>
        <item m="1" x="1044"/>
        <item m="1" x="1338"/>
        <item m="1" x="1357"/>
        <item m="1" x="1087"/>
        <item m="1" x="847"/>
        <item m="1" x="577"/>
        <item m="1" x="1172"/>
        <item m="1" x="1173"/>
        <item m="1" x="635"/>
        <item m="1" x="1138"/>
        <item m="1" x="870"/>
        <item m="1" x="593"/>
        <item m="1" x="928"/>
        <item m="1" x="655"/>
        <item m="1" x="1229"/>
        <item m="1" x="686"/>
        <item m="1" x="1184"/>
        <item m="1" x="1251"/>
        <item m="1" x="975"/>
        <item m="1" x="996"/>
        <item m="1" x="727"/>
        <item m="1" x="1333"/>
        <item m="1" x="958"/>
        <item m="1" x="959"/>
        <item m="1" x="1297"/>
        <item m="1" x="909"/>
        <item m="1" x="1220"/>
        <item m="1" x="639"/>
        <item m="1" x="1247"/>
        <item m="1" x="671"/>
        <item m="1" x="1206"/>
        <item m="1" x="1238"/>
        <item m="1" x="960"/>
        <item m="1" x="961"/>
        <item m="1" x="1268"/>
        <item m="1" x="697"/>
        <item m="1" x="993"/>
        <item m="1" x="723"/>
        <item m="1" x="652"/>
        <item m="1" x="1261"/>
        <item m="1" x="717"/>
        <item m="1" x="1051"/>
        <item m="1" x="680"/>
        <item m="1" x="712"/>
        <item m="1" x="1069"/>
        <item m="1" x="1003"/>
        <item m="1" x="1035"/>
        <item m="1" x="1339"/>
        <item m="1" x="762"/>
        <item m="1" x="1365"/>
        <item m="1" x="1097"/>
        <item m="1" x="754"/>
        <item m="1" x="755"/>
        <item m="1" x="1359"/>
        <item m="1" x="783"/>
        <item m="1" x="785"/>
        <item m="1" x="1088"/>
        <item m="1" x="1119"/>
        <item m="1" x="775"/>
        <item m="1" x="545"/>
        <item m="1" x="849"/>
        <item m="1" x="1371"/>
        <item m="1" x="1104"/>
        <item m="1" x="839"/>
        <item m="1" x="1139"/>
        <item m="1" x="871"/>
        <item m="1" x="1168"/>
        <item m="1" x="1101"/>
        <item m="1" x="1192"/>
        <item m="1" x="623"/>
        <item m="1" x="1230"/>
        <item m="1" x="857"/>
        <item m="1" x="611"/>
        <item m="1" x="612"/>
        <item m="1" x="1226"/>
        <item m="1" x="604"/>
        <item m="1" x="904"/>
        <item m="1" x="1203"/>
        <item m="1" x="991"/>
        <item m="1" x="1298"/>
        <item m="1" x="720"/>
        <item m="1" x="924"/>
        <item m="1" x="954"/>
        <item m="1" x="988"/>
        <item m="1" x="679"/>
        <item m="1" x="1314"/>
        <item m="1" x="1316"/>
        <item m="1" x="797"/>
        <item m="1" x="531"/>
        <item m="1" x="1027"/>
        <item m="1" x="1329"/>
        <item m="1" x="1354"/>
        <item m="1" x="774"/>
        <item m="1" x="1379"/>
        <item m="1" x="846"/>
        <item m="1" x="1137"/>
        <item m="1" x="565"/>
        <item m="1" x="889"/>
        <item m="1" x="920"/>
        <item m="1" x="877"/>
        <item m="1" x="1245"/>
        <item m="1" x="666"/>
        <item m="1" x="1272"/>
        <item m="1" x="957"/>
        <item m="1" x="1009"/>
        <item m="1" x="1030"/>
        <item m="1" x="1363"/>
        <item m="1" x="1092"/>
        <item m="1" x="780"/>
        <item m="1" x="1077"/>
        <item m="1" x="891"/>
        <item m="1" x="886"/>
        <item m="1" x="1191"/>
        <item m="1" x="1228"/>
        <item m="1" x="1180"/>
        <item m="1" x="607"/>
        <item m="1" x="1200"/>
        <item m="1" x="1013"/>
        <item m="1" x="1312"/>
        <item m="1" x="1342"/>
        <item m="1" x="995"/>
        <item m="1" x="1024"/>
        <item m="1" x="547"/>
        <item m="1" x="1107"/>
        <item m="1" x="843"/>
        <item m="1" x="1134"/>
        <item m="1" x="852"/>
        <item m="1" x="799"/>
        <item m="1" x="1085"/>
        <item m="1" x="854"/>
        <item m="1" x="608"/>
        <item m="1" x="1266"/>
        <item m="1" x="901"/>
        <item m="1" x="1321"/>
        <item m="1" x="1201"/>
        <item m="1" x="621"/>
        <item m="1" x="803"/>
        <item m="1" x="1313"/>
        <item m="1" x="936"/>
        <item m="1" x="853"/>
        <item m="1" x="1178"/>
        <item m="1" x="1145"/>
        <item m="1" x="876"/>
        <item m="1" x="1054"/>
        <item m="1" x="1211"/>
        <item m="1" x="1076"/>
        <item m="1" x="1374"/>
        <item m="1" x="1253"/>
        <item m="1" x="835"/>
        <item m="1" x="1135"/>
        <item m="1" x="1095"/>
        <item m="1" x="557"/>
        <item m="1" x="653"/>
        <item m="1" x="676"/>
        <item m="1" x="1275"/>
        <item m="1" x="703"/>
        <item m="1" x="1005"/>
        <item m="1" x="756"/>
        <item m="1" x="1320"/>
        <item m="1" x="1073"/>
        <item m="1" x="794"/>
        <item m="1" x="970"/>
        <item m="1" x="554"/>
        <item m="1" x="725"/>
        <item m="1" x="1263"/>
        <item m="1" x="841"/>
        <item m="1" x="763"/>
        <item m="1" x="1281"/>
        <item m="1" x="528"/>
        <item m="1" x="672"/>
        <item m="1" x="820"/>
        <item m="1" x="633"/>
        <item m="1" x="663"/>
        <item m="1" x="1028"/>
        <item m="1" x="770"/>
        <item m="1" x="730"/>
        <item m="1" x="834"/>
        <item m="1" x="986"/>
        <item m="1" x="1196"/>
        <item m="1" x="757"/>
        <item m="1" x="911"/>
        <item m="1" x="790"/>
        <item m="1" x="934"/>
        <item m="1" x="1018"/>
        <item m="1" x="562"/>
        <item m="1" x="1194"/>
        <item m="1" x="824"/>
        <item m="1" x="1366"/>
        <item m="1" x="1150"/>
        <item m="1" x="907"/>
        <item m="1" x="787"/>
        <item m="1" x="1114"/>
        <item m="1" x="702"/>
        <item m="1" x="1140"/>
        <item m="1" x="1246"/>
        <item m="1" x="1048"/>
        <item m="1" x="731"/>
        <item m="1" x="905"/>
        <item m="1" x="1217"/>
        <item m="1" x="1204"/>
        <item m="1" x="858"/>
        <item m="1" x="670"/>
        <item m="1" x="603"/>
        <item m="1" x="1355"/>
        <item m="1" x="829"/>
        <item m="1" x="668"/>
        <item m="1" x="1364"/>
        <item m="1" x="1182"/>
        <item m="1" x="1244"/>
        <item m="1" x="798"/>
        <item m="1" x="685"/>
        <item m="1" x="630"/>
        <item m="1" x="1115"/>
        <item m="1" x="833"/>
        <item m="1" x="1239"/>
        <item m="1" x="609"/>
        <item m="1" x="856"/>
        <item m="1" x="8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m="1" x="918"/>
        <item m="1" x="903"/>
        <item m="1" x="692"/>
        <item m="1" x="1158"/>
        <item x="38"/>
        <item m="1" x="1260"/>
        <item m="1" x="749"/>
        <item m="1" x="1341"/>
        <item m="1" x="908"/>
        <item m="1" x="579"/>
        <item m="1" x="1147"/>
        <item m="1" x="1185"/>
        <item m="1" x="1141"/>
        <item m="1" x="1198"/>
        <item m="1" x="587"/>
        <item x="49"/>
        <item m="1" x="548"/>
        <item m="1" x="1224"/>
        <item x="52"/>
        <item m="1" x="705"/>
        <item m="1" x="1310"/>
        <item m="1" x="1336"/>
        <item m="1" x="1019"/>
        <item m="1" x="942"/>
        <item m="1" x="964"/>
        <item m="1" x="643"/>
        <item x="60"/>
        <item x="61"/>
        <item x="62"/>
        <item x="63"/>
        <item m="1" x="1225"/>
        <item x="65"/>
        <item x="66"/>
        <item x="67"/>
        <item x="68"/>
        <item x="69"/>
        <item x="70"/>
        <item x="71"/>
        <item x="72"/>
        <item x="73"/>
        <item x="74"/>
        <item x="75"/>
        <item m="1" x="863"/>
        <item m="1" x="890"/>
        <item m="1" x="1040"/>
        <item m="1" x="677"/>
        <item x="80"/>
        <item m="1" x="761"/>
        <item m="1" x="1159"/>
        <item x="83"/>
        <item x="84"/>
        <item x="85"/>
        <item x="86"/>
        <item x="87"/>
        <item x="88"/>
        <item x="89"/>
        <item x="90"/>
        <item x="91"/>
        <item x="92"/>
        <item x="93"/>
        <item x="94"/>
        <item x="95"/>
        <item x="96"/>
        <item x="97"/>
        <item x="98"/>
        <item x="99"/>
        <item x="100"/>
        <item m="1" x="551"/>
        <item m="1" x="1041"/>
        <item x="103"/>
        <item x="104"/>
        <item m="1" x="898"/>
        <item m="1" x="523"/>
        <item m="1" x="707"/>
        <item m="1" x="1096"/>
        <item x="109"/>
        <item x="110"/>
        <item x="111"/>
        <item x="112"/>
        <item x="113"/>
        <item m="1" x="706"/>
        <item m="1" x="1195"/>
        <item m="1" x="1295"/>
        <item m="1" x="1149"/>
        <item m="1" x="1335"/>
        <item m="1" x="662"/>
        <item m="1" x="811"/>
        <item m="1" x="892"/>
        <item m="1" x="1113"/>
        <item m="1" x="887"/>
        <item x="124"/>
        <item m="1" x="913"/>
        <item m="1" x="724"/>
        <item m="1" x="862"/>
        <item x="128"/>
        <item m="1" x="935"/>
        <item m="1" x="636"/>
        <item m="1" x="963"/>
        <item m="1" x="810"/>
        <item x="133"/>
        <item x="134"/>
        <item x="135"/>
        <item x="136"/>
        <item x="137"/>
        <item x="138"/>
        <item x="139"/>
        <item m="1" x="1290"/>
        <item m="1" x="1055"/>
        <item m="1" x="1189"/>
        <item m="1" x="828"/>
        <item m="1" x="1090"/>
        <item m="1" x="1014"/>
        <item m="1" x="776"/>
        <item m="1" x="1270"/>
        <item m="1" x="1058"/>
        <item m="1" x="1008"/>
        <item m="1" x="673"/>
        <item m="1" x="1280"/>
        <item m="1" x="1218"/>
        <item m="1" x="1257"/>
        <item m="1" x="616"/>
        <item m="1" x="884"/>
        <item m="1" x="906"/>
        <item m="1" x="979"/>
        <item x="158"/>
        <item x="159"/>
        <item x="160"/>
        <item x="161"/>
        <item x="162"/>
        <item x="163"/>
        <item x="164"/>
        <item x="166"/>
        <item x="167"/>
        <item m="1" x="605"/>
        <item m="1" x="575"/>
        <item m="1" x="869"/>
        <item m="1" x="632"/>
        <item m="1" x="1165"/>
        <item m="1" x="865"/>
        <item m="1" x="600"/>
        <item m="1" x="552"/>
        <item m="1" x="1103"/>
        <item x="177"/>
        <item x="178"/>
        <item x="179"/>
        <item m="1" x="1208"/>
        <item m="1" x="875"/>
        <item m="1" x="638"/>
        <item m="1" x="1315"/>
        <item m="1" x="943"/>
        <item m="1" x="919"/>
        <item m="1" x="938"/>
        <item m="1" x="1258"/>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m="1" x="542"/>
        <item m="1" x="939"/>
        <item m="1" x="1367"/>
        <item m="1" x="784"/>
        <item m="1" x="881"/>
        <item m="1" x="932"/>
        <item m="1" x="1129"/>
        <item m="1" x="985"/>
        <item m="1" x="1216"/>
        <item m="1" x="827"/>
        <item m="1" x="1284"/>
        <item m="1" x="1157"/>
        <item m="1" x="561"/>
        <item m="1" x="1334"/>
        <item m="1" x="860"/>
        <item m="1" x="789"/>
        <item m="1" x="1293"/>
        <item m="1" x="981"/>
        <item m="1" x="1127"/>
        <item x="238"/>
        <item x="239"/>
        <item x="240"/>
        <item x="241"/>
        <item x="242"/>
        <item m="1" x="1171"/>
        <item m="1" x="800"/>
        <item x="245"/>
        <item m="1" x="1079"/>
        <item m="1" x="1252"/>
        <item m="1" x="902"/>
        <item m="1" x="601"/>
        <item m="1" x="1099"/>
        <item x="251"/>
        <item x="252"/>
        <item m="1" x="567"/>
        <item m="1" x="1278"/>
        <item m="1" x="953"/>
        <item m="1" x="1209"/>
        <item m="1" x="1344"/>
        <item m="1" x="1222"/>
        <item m="1" x="982"/>
        <item m="1" x="1236"/>
        <item m="1" x="1307"/>
        <item m="1" x="1001"/>
        <item m="1" x="656"/>
        <item m="1" x="817"/>
        <item m="1" x="1292"/>
        <item m="1" x="1353"/>
        <item m="1" x="1384"/>
        <item m="1" x="1108"/>
        <item m="1" x="1380"/>
        <item m="1" x="930"/>
        <item m="1" x="989"/>
        <item m="1" x="1128"/>
        <item m="1" x="584"/>
        <item m="1" x="980"/>
        <item m="1" x="1186"/>
        <item m="1" x="814"/>
        <item m="1" x="861"/>
        <item m="1" x="1345"/>
        <item m="1" x="922"/>
        <item m="1" x="832"/>
        <item m="1" x="543"/>
        <item m="1" x="760"/>
        <item m="1" x="878"/>
        <item m="1" x="1006"/>
        <item m="1" x="1038"/>
        <item m="1" x="1362"/>
        <item m="1" x="998"/>
        <item m="1" x="1299"/>
        <item x="289"/>
        <item x="290"/>
        <item x="291"/>
        <item x="292"/>
        <item x="293"/>
        <item x="294"/>
        <item x="295"/>
        <item x="296"/>
        <item x="297"/>
        <item x="298"/>
        <item x="299"/>
        <item x="300"/>
        <item x="301"/>
        <item x="302"/>
        <item x="303"/>
        <item x="304"/>
        <item x="305"/>
        <item x="306"/>
        <item x="307"/>
        <item x="308"/>
        <item x="309"/>
        <item x="310"/>
        <item x="311"/>
        <item m="1" x="586"/>
        <item x="313"/>
        <item x="314"/>
        <item m="1" x="648"/>
        <item m="1" x="651"/>
        <item x="317"/>
        <item x="318"/>
        <item x="319"/>
        <item x="320"/>
        <item m="1" x="937"/>
        <item m="1" x="1271"/>
        <item m="1" x="1161"/>
        <item m="1" x="879"/>
        <item m="1" x="1349"/>
        <item x="326"/>
        <item x="327"/>
        <item m="1" x="1154"/>
        <item m="1" x="1047"/>
        <item m="1" x="735"/>
        <item m="1" x="1346"/>
        <item m="1" x="541"/>
        <item m="1" x="713"/>
        <item m="1" x="700"/>
        <item m="1" x="1152"/>
        <item m="1" x="1179"/>
        <item m="1" x="831"/>
        <item m="1" x="947"/>
        <item x="339"/>
        <item x="340"/>
        <item x="341"/>
        <item x="342"/>
        <item x="343"/>
        <item x="344"/>
        <item x="345"/>
        <item x="346"/>
        <item x="347"/>
        <item x="348"/>
        <item x="349"/>
        <item x="350"/>
        <item x="351"/>
        <item x="352"/>
        <item m="1" x="872"/>
        <item x="354"/>
        <item x="355"/>
        <item m="1" x="809"/>
        <item m="1" x="1089"/>
        <item m="1" x="750"/>
        <item m="1" x="522"/>
        <item m="1" x="645"/>
        <item m="1" x="683"/>
        <item m="1" x="1007"/>
        <item m="1" x="1094"/>
        <item x="364"/>
        <item m="1" x="1197"/>
        <item m="1" x="867"/>
        <item m="1" x="850"/>
        <item m="1" x="1146"/>
        <item m="1" x="696"/>
        <item m="1" x="1082"/>
        <item m="1" x="571"/>
        <item m="1" x="684"/>
        <item m="1" x="1301"/>
        <item m="1" x="740"/>
        <item x="375"/>
        <item m="1" x="1210"/>
        <item x="377"/>
        <item m="1" x="758"/>
        <item m="1" x="1343"/>
        <item m="1" x="873"/>
        <item m="1" x="1131"/>
        <item m="1" x="965"/>
        <item m="1" x="568"/>
        <item m="1" x="1351"/>
        <item m="1" x="1288"/>
        <item m="1" x="888"/>
        <item m="1" x="693"/>
        <item m="1" x="999"/>
        <item m="1" x="1025"/>
        <item m="1" x="664"/>
        <item m="1" x="739"/>
        <item m="1" x="732"/>
        <item m="1" x="525"/>
        <item m="1" x="816"/>
        <item m="1" x="1057"/>
        <item m="1" x="1153"/>
        <item m="1" x="1377"/>
        <item m="1" x="801"/>
        <item m="1" x="771"/>
        <item x="400"/>
        <item x="401"/>
        <item x="402"/>
        <item x="403"/>
        <item m="1" x="825"/>
        <item m="1" x="1352"/>
        <item m="1" x="594"/>
        <item m="1" x="1219"/>
        <item m="1" x="1000"/>
        <item m="1" x="1060"/>
        <item m="1" x="793"/>
        <item x="411"/>
        <item x="412"/>
        <item x="413"/>
        <item x="414"/>
        <item x="415"/>
        <item x="416"/>
        <item m="1" x="966"/>
        <item m="1" x="1348"/>
        <item m="1" x="688"/>
        <item m="1" x="721"/>
        <item m="1" x="777"/>
        <item m="1" x="578"/>
        <item m="1" x="1068"/>
        <item m="1" x="940"/>
        <item m="1" x="737"/>
        <item m="1" x="615"/>
        <item m="1" x="1296"/>
        <item m="1" x="1032"/>
        <item m="1" x="625"/>
        <item m="1" x="743"/>
        <item m="1" x="1285"/>
        <item m="1" x="821"/>
        <item m="1" x="997"/>
        <item m="1" x="1124"/>
        <item m="1" x="1078"/>
        <item m="1" x="544"/>
        <item m="1" x="977"/>
        <item m="1" x="701"/>
        <item m="1" x="1074"/>
        <item m="1" x="1308"/>
        <item x="441"/>
        <item x="442"/>
        <item m="1" x="631"/>
        <item m="1" x="773"/>
        <item m="1" x="1020"/>
        <item m="1" x="1202"/>
        <item m="1" x="1322"/>
        <item m="1" x="914"/>
        <item m="1" x="1318"/>
        <item m="1" x="583"/>
        <item m="1" x="1188"/>
        <item m="1" x="1233"/>
        <item m="1" x="535"/>
        <item x="454"/>
        <item m="1" x="1072"/>
        <item m="1" x="864"/>
        <item m="1" x="1098"/>
        <item m="1" x="1378"/>
        <item m="1" x="687"/>
        <item m="1" x="741"/>
        <item m="1" x="1300"/>
        <item m="1" x="1265"/>
        <item m="1" x="738"/>
        <item m="1" x="1324"/>
        <item m="1" x="1120"/>
        <item m="1" x="714"/>
        <item m="1" x="1011"/>
        <item m="1" x="524"/>
        <item m="1" x="559"/>
        <item m="1" x="1368"/>
        <item m="1" x="532"/>
        <item m="1" x="838"/>
        <item m="1" x="812"/>
        <item m="1" x="642"/>
        <item m="1" x="948"/>
        <item m="1" x="1021"/>
        <item m="1" x="845"/>
        <item m="1" x="650"/>
        <item m="1" x="1212"/>
        <item x="480"/>
        <item m="1" x="564"/>
        <item m="1" x="563"/>
        <item m="1" x="681"/>
        <item m="1" x="1109"/>
        <item m="1" x="585"/>
        <item m="1" x="661"/>
        <item x="486"/>
        <item x="487"/>
        <item x="488"/>
        <item m="1" x="813"/>
        <item x="489"/>
        <item m="1" x="521"/>
        <item x="490"/>
        <item m="1" x="1162"/>
        <item x="491"/>
        <item x="492"/>
        <item m="1" x="851"/>
        <item m="1" x="647"/>
        <item m="1" x="658"/>
        <item m="1" x="1282"/>
        <item m="1" x="1045"/>
        <item m="1" x="1126"/>
        <item m="1" x="815"/>
        <item x="500"/>
        <item x="501"/>
        <item x="502"/>
        <item x="503"/>
        <item x="504"/>
        <item x="505"/>
        <item x="506"/>
        <item m="1" x="678"/>
        <item x="508"/>
        <item m="1" x="533"/>
        <item x="510"/>
        <item x="511"/>
        <item x="512"/>
        <item x="513"/>
        <item x="514"/>
        <item x="515"/>
        <item x="516"/>
        <item x="517"/>
        <item x="518"/>
        <item x="519"/>
        <item x="520"/>
        <item x="34"/>
        <item x="35"/>
        <item x="36"/>
        <item x="37"/>
        <item x="39"/>
        <item x="40"/>
        <item x="41"/>
        <item x="42"/>
        <item x="43"/>
        <item x="44"/>
        <item x="45"/>
        <item x="46"/>
        <item x="47"/>
        <item x="48"/>
        <item x="50"/>
        <item x="51"/>
        <item x="53"/>
        <item x="54"/>
        <item x="55"/>
        <item x="56"/>
        <item x="57"/>
        <item x="58"/>
        <item x="59"/>
        <item x="64"/>
        <item x="76"/>
        <item x="77"/>
        <item x="78"/>
        <item x="79"/>
        <item x="81"/>
        <item x="82"/>
        <item x="101"/>
        <item x="102"/>
        <item x="105"/>
        <item x="106"/>
        <item x="107"/>
        <item x="108"/>
        <item x="114"/>
        <item x="115"/>
        <item x="116"/>
        <item x="117"/>
        <item x="118"/>
        <item x="119"/>
        <item x="120"/>
        <item x="121"/>
        <item x="122"/>
        <item x="123"/>
        <item x="125"/>
        <item x="126"/>
        <item x="127"/>
        <item x="129"/>
        <item x="130"/>
        <item x="131"/>
        <item x="132"/>
        <item x="140"/>
        <item x="141"/>
        <item x="142"/>
        <item x="143"/>
        <item x="144"/>
        <item x="145"/>
        <item x="146"/>
        <item x="147"/>
        <item x="148"/>
        <item x="149"/>
        <item x="150"/>
        <item x="151"/>
        <item x="152"/>
        <item x="153"/>
        <item x="154"/>
        <item x="155"/>
        <item x="156"/>
        <item x="157"/>
        <item x="168"/>
        <item x="169"/>
        <item x="170"/>
        <item x="171"/>
        <item x="172"/>
        <item x="173"/>
        <item x="174"/>
        <item x="175"/>
        <item x="176"/>
        <item x="180"/>
        <item x="181"/>
        <item x="182"/>
        <item x="183"/>
        <item x="184"/>
        <item x="185"/>
        <item x="186"/>
        <item x="187"/>
        <item x="219"/>
        <item x="220"/>
        <item x="221"/>
        <item x="222"/>
        <item x="223"/>
        <item x="224"/>
        <item x="225"/>
        <item x="226"/>
        <item x="227"/>
        <item x="228"/>
        <item x="229"/>
        <item x="230"/>
        <item x="231"/>
        <item x="232"/>
        <item x="233"/>
        <item x="234"/>
        <item x="235"/>
        <item x="236"/>
        <item x="237"/>
        <item x="243"/>
        <item x="244"/>
        <item x="246"/>
        <item x="247"/>
        <item x="248"/>
        <item x="249"/>
        <item x="250"/>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312"/>
        <item x="315"/>
        <item x="316"/>
        <item x="321"/>
        <item x="322"/>
        <item x="323"/>
        <item x="324"/>
        <item x="325"/>
        <item x="328"/>
        <item x="329"/>
        <item x="330"/>
        <item x="331"/>
        <item x="332"/>
        <item x="333"/>
        <item x="334"/>
        <item x="335"/>
        <item x="336"/>
        <item x="337"/>
        <item x="338"/>
        <item x="353"/>
        <item x="356"/>
        <item x="357"/>
        <item x="358"/>
        <item x="359"/>
        <item x="360"/>
        <item x="361"/>
        <item x="362"/>
        <item x="363"/>
        <item x="365"/>
        <item x="366"/>
        <item x="367"/>
        <item x="368"/>
        <item x="369"/>
        <item x="370"/>
        <item x="371"/>
        <item x="372"/>
        <item x="373"/>
        <item x="374"/>
        <item x="376"/>
        <item x="378"/>
        <item x="379"/>
        <item x="380"/>
        <item x="381"/>
        <item x="382"/>
        <item x="383"/>
        <item x="384"/>
        <item x="385"/>
        <item x="386"/>
        <item x="387"/>
        <item x="388"/>
        <item x="389"/>
        <item x="390"/>
        <item x="391"/>
        <item x="392"/>
        <item x="393"/>
        <item x="394"/>
        <item x="395"/>
        <item x="396"/>
        <item x="397"/>
        <item x="398"/>
        <item x="399"/>
        <item x="404"/>
        <item x="405"/>
        <item x="406"/>
        <item x="407"/>
        <item x="408"/>
        <item x="409"/>
        <item x="410"/>
        <item x="417"/>
        <item x="418"/>
        <item x="419"/>
        <item x="420"/>
        <item x="421"/>
        <item x="422"/>
        <item x="423"/>
        <item x="424"/>
        <item x="425"/>
        <item x="426"/>
        <item x="427"/>
        <item x="428"/>
        <item x="429"/>
        <item x="430"/>
        <item x="431"/>
        <item x="432"/>
        <item x="433"/>
        <item x="434"/>
        <item x="435"/>
        <item x="436"/>
        <item x="437"/>
        <item x="438"/>
        <item x="439"/>
        <item x="440"/>
        <item x="443"/>
        <item x="444"/>
        <item x="445"/>
        <item x="446"/>
        <item x="447"/>
        <item x="448"/>
        <item x="449"/>
        <item x="450"/>
        <item x="451"/>
        <item x="452"/>
        <item x="453"/>
        <item x="455"/>
        <item x="456"/>
        <item x="457"/>
        <item x="458"/>
        <item x="459"/>
        <item x="460"/>
        <item x="461"/>
        <item x="462"/>
        <item x="463"/>
        <item x="464"/>
        <item x="465"/>
        <item x="466"/>
        <item x="467"/>
        <item x="468"/>
        <item x="469"/>
        <item x="470"/>
        <item x="471"/>
        <item x="472"/>
        <item x="473"/>
        <item x="474"/>
        <item x="475"/>
        <item x="476"/>
        <item x="477"/>
        <item x="478"/>
        <item x="479"/>
        <item x="481"/>
        <item x="482"/>
        <item x="483"/>
        <item x="484"/>
        <item x="485"/>
        <item x="493"/>
        <item x="494"/>
        <item x="495"/>
        <item x="496"/>
        <item x="497"/>
        <item x="498"/>
        <item x="499"/>
        <item x="507"/>
        <item x="509"/>
        <item t="default"/>
      </items>
    </pivotField>
    <pivotField compact="0" outline="0" subtotalTop="0" showAll="0"/>
  </pivotFields>
  <rowFields count="2">
    <field x="13"/>
    <field x="26"/>
  </rowFields>
  <rowItems count="192">
    <i>
      <x v="18"/>
      <x v="704"/>
    </i>
    <i>
      <x v="19"/>
      <x v="1086"/>
    </i>
    <i r="1">
      <x v="1087"/>
    </i>
    <i r="1">
      <x v="1164"/>
    </i>
    <i r="1">
      <x v="1346"/>
    </i>
    <i>
      <x v="20"/>
      <x v="773"/>
    </i>
    <i r="1">
      <x v="780"/>
    </i>
    <i>
      <x v="21"/>
      <x v="979"/>
    </i>
    <i r="1">
      <x v="1083"/>
    </i>
    <i r="1">
      <x v="1084"/>
    </i>
    <i r="1">
      <x v="1085"/>
    </i>
    <i r="1">
      <x v="1184"/>
    </i>
    <i>
      <x v="22"/>
      <x v="680"/>
    </i>
    <i r="1">
      <x v="1347"/>
    </i>
    <i>
      <x v="23"/>
      <x v="577"/>
    </i>
    <i r="1">
      <x v="578"/>
    </i>
    <i r="1">
      <x v="600"/>
    </i>
    <i>
      <x v="24"/>
      <x v="861"/>
    </i>
    <i r="1">
      <x v="1097"/>
    </i>
    <i r="1">
      <x v="1151"/>
    </i>
    <i r="1">
      <x v="1152"/>
    </i>
    <i r="1">
      <x v="1165"/>
    </i>
    <i r="1">
      <x v="1167"/>
    </i>
    <i r="1">
      <x v="1266"/>
    </i>
    <i r="1">
      <x v="1348"/>
    </i>
    <i r="1">
      <x v="1376"/>
    </i>
    <i>
      <x v="25"/>
      <x v="635"/>
    </i>
    <i r="1">
      <x v="636"/>
    </i>
    <i r="1">
      <x v="1337"/>
    </i>
    <i>
      <x v="26"/>
      <x v="782"/>
    </i>
    <i>
      <x v="27"/>
      <x v="593"/>
    </i>
    <i r="1">
      <x v="895"/>
    </i>
    <i r="1">
      <x v="982"/>
    </i>
    <i r="1">
      <x v="1183"/>
    </i>
    <i r="1">
      <x v="1349"/>
    </i>
    <i r="1">
      <x v="1350"/>
    </i>
    <i>
      <x v="28"/>
      <x v="784"/>
    </i>
    <i r="1">
      <x v="1074"/>
    </i>
    <i>
      <x v="29"/>
      <x v="579"/>
    </i>
    <i r="1">
      <x v="681"/>
    </i>
    <i r="1">
      <x v="984"/>
    </i>
    <i r="1">
      <x v="1088"/>
    </i>
    <i r="1">
      <x v="1089"/>
    </i>
    <i r="1">
      <x v="1166"/>
    </i>
    <i r="1">
      <x v="1168"/>
    </i>
    <i r="1">
      <x v="1186"/>
    </i>
    <i r="1">
      <x v="1188"/>
    </i>
    <i r="1">
      <x v="1224"/>
    </i>
    <i r="1">
      <x v="1267"/>
    </i>
    <i r="1">
      <x v="1268"/>
    </i>
    <i r="1">
      <x v="1338"/>
    </i>
    <i r="1">
      <x v="1351"/>
    </i>
    <i r="1">
      <x v="1377"/>
    </i>
    <i>
      <x v="30"/>
      <x v="786"/>
    </i>
    <i r="1">
      <x v="1339"/>
    </i>
    <i>
      <x v="31"/>
      <x v="569"/>
    </i>
    <i r="1">
      <x v="580"/>
    </i>
    <i r="1">
      <x v="862"/>
    </i>
    <i r="1">
      <x v="1226"/>
    </i>
    <i>
      <x v="32"/>
      <x v="1090"/>
    </i>
    <i r="1">
      <x v="1091"/>
    </i>
    <i>
      <x v="34"/>
      <x v="592"/>
    </i>
    <i r="1">
      <x v="601"/>
    </i>
    <i r="1">
      <x v="763"/>
    </i>
    <i r="1">
      <x v="911"/>
    </i>
    <i r="1">
      <x v="1009"/>
    </i>
    <i r="1">
      <x v="1076"/>
    </i>
    <i r="1">
      <x v="1098"/>
    </i>
    <i r="1">
      <x v="1153"/>
    </i>
    <i r="1">
      <x v="1169"/>
    </i>
    <i r="1">
      <x v="1228"/>
    </i>
    <i r="1">
      <x v="1269"/>
    </i>
    <i r="1">
      <x v="1340"/>
    </i>
    <i r="1">
      <x v="1341"/>
    </i>
    <i r="1">
      <x v="1352"/>
    </i>
    <i r="1">
      <x v="1353"/>
    </i>
    <i r="1">
      <x v="1378"/>
    </i>
    <i>
      <x v="35"/>
      <x v="581"/>
    </i>
    <i r="1">
      <x v="1182"/>
    </i>
    <i r="1">
      <x v="1185"/>
    </i>
    <i r="1">
      <x v="1187"/>
    </i>
    <i>
      <x v="36"/>
      <x v="607"/>
    </i>
    <i r="1">
      <x v="1075"/>
    </i>
    <i>
      <x v="37"/>
      <x v="638"/>
    </i>
    <i r="1">
      <x v="664"/>
    </i>
    <i r="1">
      <x v="808"/>
    </i>
    <i r="1">
      <x v="1022"/>
    </i>
    <i>
      <x v="38"/>
      <x v="765"/>
    </i>
    <i r="1">
      <x v="1154"/>
    </i>
    <i r="1">
      <x v="1155"/>
    </i>
    <i r="1">
      <x v="1159"/>
    </i>
    <i r="1">
      <x v="1170"/>
    </i>
    <i r="1">
      <x v="1231"/>
    </i>
    <i r="1">
      <x v="1232"/>
    </i>
    <i r="1">
      <x v="1271"/>
    </i>
    <i r="1">
      <x v="1342"/>
    </i>
    <i>
      <x v="40"/>
      <x v="582"/>
    </i>
    <i r="1">
      <x v="602"/>
    </i>
    <i r="1">
      <x v="768"/>
    </i>
    <i r="1">
      <x v="769"/>
    </i>
    <i r="1">
      <x v="857"/>
    </i>
    <i r="1">
      <x v="858"/>
    </i>
    <i r="1">
      <x v="859"/>
    </i>
    <i r="1">
      <x v="860"/>
    </i>
    <i r="1">
      <x v="932"/>
    </i>
    <i r="1">
      <x v="1077"/>
    </i>
    <i r="1">
      <x v="1270"/>
    </i>
    <i>
      <x v="43"/>
      <x v="673"/>
    </i>
    <i r="1">
      <x v="745"/>
    </i>
    <i r="1">
      <x v="1010"/>
    </i>
    <i r="1">
      <x v="1099"/>
    </i>
    <i r="1">
      <x v="1200"/>
    </i>
    <i r="1">
      <x v="1201"/>
    </i>
    <i r="1">
      <x v="1354"/>
    </i>
    <i r="1">
      <x v="1355"/>
    </i>
    <i>
      <x v="44"/>
      <x v="810"/>
    </i>
    <i>
      <x v="45"/>
      <x v="771"/>
    </i>
    <i r="1">
      <x v="772"/>
    </i>
    <i r="1">
      <x v="910"/>
    </i>
    <i r="1">
      <x v="912"/>
    </i>
    <i r="1">
      <x v="913"/>
    </i>
    <i r="1">
      <x v="914"/>
    </i>
    <i r="1">
      <x v="1056"/>
    </i>
    <i r="1">
      <x v="1078"/>
    </i>
    <i>
      <x v="46"/>
      <x v="583"/>
    </i>
    <i>
      <x v="47"/>
      <x v="908"/>
    </i>
    <i>
      <x v="48"/>
      <x v="1171"/>
    </i>
    <i r="1">
      <x v="1235"/>
    </i>
    <i r="1">
      <x v="1273"/>
    </i>
    <i r="1">
      <x v="1343"/>
    </i>
    <i r="1">
      <x v="1356"/>
    </i>
    <i>
      <x v="49"/>
      <x v="1100"/>
    </i>
    <i>
      <x v="50"/>
      <x v="584"/>
    </i>
    <i r="1">
      <x v="1272"/>
    </i>
    <i>
      <x v="53"/>
      <x v="746"/>
    </i>
    <i r="1">
      <x v="747"/>
    </i>
    <i r="1">
      <x v="907"/>
    </i>
    <i r="1">
      <x v="909"/>
    </i>
    <i r="1">
      <x v="1101"/>
    </i>
    <i r="1">
      <x v="1139"/>
    </i>
    <i r="1">
      <x v="1202"/>
    </i>
    <i r="1">
      <x v="1203"/>
    </i>
    <i r="1">
      <x v="1357"/>
    </i>
    <i r="1">
      <x v="1383"/>
    </i>
    <i>
      <x v="56"/>
      <x v="598"/>
    </i>
    <i>
      <x v="57"/>
      <x v="1172"/>
    </i>
    <i r="1">
      <x v="1237"/>
    </i>
    <i r="1">
      <x v="1275"/>
    </i>
    <i r="1">
      <x v="1344"/>
    </i>
    <i>
      <x v="58"/>
      <x v="1274"/>
    </i>
    <i>
      <x v="60"/>
      <x v="599"/>
    </i>
    <i r="1">
      <x v="1102"/>
    </i>
    <i r="1">
      <x v="1121"/>
    </i>
    <i r="1">
      <x v="1140"/>
    </i>
    <i r="1">
      <x v="1204"/>
    </i>
    <i r="1">
      <x v="1276"/>
    </i>
    <i r="1">
      <x v="1358"/>
    </i>
    <i>
      <x v="61"/>
      <x v="1239"/>
    </i>
    <i>
      <x v="63"/>
      <x v="1103"/>
    </i>
    <i r="1">
      <x v="1122"/>
    </i>
    <i r="1">
      <x v="1141"/>
    </i>
    <i r="1">
      <x v="1277"/>
    </i>
    <i r="1">
      <x v="1359"/>
    </i>
    <i>
      <x v="64"/>
      <x v="1205"/>
    </i>
    <i r="1">
      <x v="1241"/>
    </i>
    <i>
      <x v="65"/>
      <x v="1105"/>
    </i>
    <i r="1">
      <x v="1360"/>
    </i>
    <i>
      <x v="68"/>
      <x v="1345"/>
    </i>
    <i>
      <x v="69"/>
      <x v="1106"/>
    </i>
    <i r="1">
      <x v="1206"/>
    </i>
    <i r="1">
      <x v="1285"/>
    </i>
    <i>
      <x v="70"/>
      <x v="1290"/>
    </i>
    <i>
      <x v="71"/>
      <x v="1181"/>
    </i>
    <i>
      <x v="72"/>
      <x v="1104"/>
    </i>
    <i r="1">
      <x v="1335"/>
    </i>
    <i>
      <x v="73"/>
      <x v="1287"/>
    </i>
    <i>
      <x v="74"/>
      <x v="1292"/>
    </i>
    <i>
      <x v="76"/>
      <x v="1251"/>
    </i>
    <i>
      <x v="77"/>
      <x v="1189"/>
    </i>
    <i r="1">
      <x v="1336"/>
    </i>
    <i>
      <x v="79"/>
      <x v="644"/>
    </i>
    <i r="1">
      <x v="1117"/>
    </i>
    <i r="1">
      <x v="1118"/>
    </i>
    <i r="1">
      <x v="1252"/>
    </i>
    <i r="1">
      <x v="1317"/>
    </i>
    <i>
      <x v="80"/>
      <x v="1289"/>
    </i>
    <i>
      <x v="81"/>
      <x v="1190"/>
    </i>
    <i r="1">
      <x v="1294"/>
    </i>
    <i>
      <x v="82"/>
      <x v="1256"/>
    </i>
    <i>
      <x v="85"/>
      <x v="1265"/>
    </i>
    <i r="1">
      <x v="1318"/>
    </i>
    <i>
      <x v="93"/>
      <x v="1319"/>
    </i>
  </rowItems>
  <colItems count="1">
    <i/>
  </colItems>
  <pageFields count="3">
    <pageField fld="12" item="1" hier="-1"/>
    <pageField fld="23" item="1" hier="-1"/>
    <pageField fld="1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772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gridDropZones="1" multipleFieldFilters="0">
  <location ref="N7:U182" firstHeaderRow="2" firstDataRow="2" firstDataCol="2" rowPageCount="3" colPageCount="1"/>
  <pivotFields count="28">
    <pivotField compact="0" numFmtId="164"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multipleItemSelectionAllowed="1" showAll="0"/>
    <pivotField compact="0" outline="0" subtotalTop="0" multipleItemSelectionAllowed="1" showAll="0" defaultSubtotal="0"/>
    <pivotField compact="0" outline="0" subtotalTop="0" showAll="0"/>
    <pivotField compact="0" outline="0" subtotalTop="0" showAll="0"/>
    <pivotField compact="0" outline="0" subtotalTop="0" showAll="0"/>
    <pivotField compact="0" outline="0" subtotalTop="0" showAll="0" defaultSubtotal="0"/>
    <pivotField axis="axisPage" compact="0" outline="0" subtotalTop="0" showAll="0">
      <items count="4">
        <item x="1"/>
        <item x="0"/>
        <item m="1" x="2"/>
        <item t="default"/>
      </items>
    </pivotField>
    <pivotField axis="axisRow" compact="0" outline="0" subtotalTop="0" showAll="0" defaultSubtotal="0">
      <items count="117">
        <item m="1" x="95"/>
        <item m="1" x="81"/>
        <item m="1" x="96"/>
        <item m="1" x="114"/>
        <item m="1" x="72"/>
        <item m="1" x="83"/>
        <item m="1" x="90"/>
        <item m="1" x="97"/>
        <item m="1" x="101"/>
        <item m="1" x="107"/>
        <item m="1" x="109"/>
        <item m="1" x="115"/>
        <item m="1" x="67"/>
        <item m="1" x="73"/>
        <item x="11"/>
        <item m="1" x="84"/>
        <item x="36"/>
        <item x="29"/>
        <item x="8"/>
        <item x="38"/>
        <item x="42"/>
        <item x="37"/>
        <item x="35"/>
        <item x="1"/>
        <item x="19"/>
        <item x="24"/>
        <item x="39"/>
        <item x="9"/>
        <item x="43"/>
        <item x="7"/>
        <item x="40"/>
        <item x="0"/>
        <item x="6"/>
        <item m="1" x="65"/>
        <item x="12"/>
        <item x="2"/>
        <item x="18"/>
        <item x="30"/>
        <item x="10"/>
        <item m="1" x="98"/>
        <item x="3"/>
        <item x="34"/>
        <item m="1" x="80"/>
        <item x="13"/>
        <item x="46"/>
        <item x="41"/>
        <item x="4"/>
        <item x="57"/>
        <item x="25"/>
        <item x="20"/>
        <item x="5"/>
        <item m="1" x="111"/>
        <item m="1" x="89"/>
        <item x="21"/>
        <item m="1" x="92"/>
        <item x="47"/>
        <item x="14"/>
        <item x="26"/>
        <item x="48"/>
        <item x="31"/>
        <item x="15"/>
        <item x="27"/>
        <item m="1" x="105"/>
        <item x="16"/>
        <item x="28"/>
        <item x="17"/>
        <item m="1" x="74"/>
        <item m="1" x="110"/>
        <item x="61"/>
        <item x="23"/>
        <item x="59"/>
        <item x="33"/>
        <item x="22"/>
        <item x="50"/>
        <item x="60"/>
        <item m="1" x="75"/>
        <item x="49"/>
        <item x="44"/>
        <item m="1" x="68"/>
        <item x="32"/>
        <item x="51"/>
        <item x="45"/>
        <item x="52"/>
        <item m="1" x="88"/>
        <item m="1" x="76"/>
        <item x="58"/>
        <item m="1" x="91"/>
        <item m="1" x="85"/>
        <item x="62"/>
        <item m="1" x="78"/>
        <item m="1" x="103"/>
        <item m="1" x="71"/>
        <item m="1" x="64"/>
        <item x="63"/>
        <item m="1" x="102"/>
        <item m="1" x="93"/>
        <item m="1" x="100"/>
        <item m="1" x="86"/>
        <item m="1" x="112"/>
        <item m="1" x="104"/>
        <item x="53"/>
        <item m="1" x="99"/>
        <item x="56"/>
        <item m="1" x="70"/>
        <item m="1" x="87"/>
        <item m="1" x="108"/>
        <item m="1" x="82"/>
        <item x="54"/>
        <item m="1" x="66"/>
        <item x="55"/>
        <item m="1" x="116"/>
        <item m="1" x="106"/>
        <item m="1" x="79"/>
        <item m="1" x="94"/>
        <item m="1" x="77"/>
        <item m="1" x="69"/>
        <item m="1" x="113"/>
      </items>
      <extLst>
        <ext xmlns:x14="http://schemas.microsoft.com/office/spreadsheetml/2009/9/main" uri="{2946ED86-A175-432a-8AC1-64E0C546D7DE}">
          <x14:pivotField fillDownLabels="1"/>
        </ext>
      </extLst>
    </pivotField>
    <pivotField compact="0" outline="0" subtotalTop="0" showAll="0"/>
    <pivotField compact="0" outline="0" showAll="0"/>
    <pivotField compact="0" outline="0" showAll="0"/>
    <pivotField compact="0" outline="0" subtotalTop="0" showAll="0"/>
    <pivotField compact="0" outline="0" subtotalTop="0" showAll="0"/>
    <pivotField axis="axisPage" compact="0" numFmtId="165" outline="0" subtotalTop="0" multipleItemSelectionAllowed="1" showAll="0">
      <items count="664">
        <item h="1" m="1" x="484"/>
        <item h="1" m="1" x="412"/>
        <item h="1" m="1" x="399"/>
        <item h="1" m="1" x="536"/>
        <item h="1" m="1" x="487"/>
        <item h="1" m="1" x="571"/>
        <item h="1" m="1" x="400"/>
        <item h="1" m="1" x="414"/>
        <item h="1" m="1" x="218"/>
        <item h="1" m="1" x="449"/>
        <item h="1" m="1" x="569"/>
        <item h="1" m="1" x="572"/>
        <item h="1" m="1" x="612"/>
        <item h="1" m="1" x="623"/>
        <item h="1" m="1" x="366"/>
        <item h="1" m="1" x="382"/>
        <item h="1" m="1" x="170"/>
        <item h="1" m="1" x="415"/>
        <item h="1" m="1" x="205"/>
        <item h="1" m="1" x="432"/>
        <item h="1" m="1" x="451"/>
        <item h="1" m="1" x="489"/>
        <item h="1" m="1" x="526"/>
        <item h="1" m="1" x="598"/>
        <item h="1" m="1" x="292"/>
        <item h="1" m="1" x="416"/>
        <item h="1" m="1" x="566"/>
        <item h="1" m="1" x="433"/>
        <item h="1" m="1" x="452"/>
        <item h="1" m="1" x="490"/>
        <item h="1" m="1" x="280"/>
        <item h="1" m="1" x="528"/>
        <item h="1" m="1" x="548"/>
        <item h="1" m="1" x="313"/>
        <item h="1" m="1" x="357"/>
        <item h="1" m="1" x="380"/>
        <item h="1" m="1" x="293"/>
        <item h="1" m="1" x="651"/>
        <item h="1" m="1" x="367"/>
        <item h="1" m="1" x="383"/>
        <item h="1" m="1" x="499"/>
        <item h="1" m="1" x="384"/>
        <item h="1" m="1" x="417"/>
        <item h="1" m="1" x="198"/>
        <item h="1" m="1" x="264"/>
        <item h="1" m="1" x="505"/>
        <item h="1" m="1" x="454"/>
        <item h="1" m="1" x="567"/>
        <item h="1" m="1" x="278"/>
        <item h="1" m="1" x="471"/>
        <item h="1" m="1" x="510"/>
        <item h="1" m="1" x="524"/>
        <item h="1" m="1" x="279"/>
        <item h="1" m="1" x="491"/>
        <item h="1" m="1" x="238"/>
        <item h="1" m="1" x="538"/>
        <item h="1" m="1" x="585"/>
        <item h="1" m="1" x="283"/>
        <item h="1" m="1" x="597"/>
        <item h="1" m="1" x="549"/>
        <item h="1" m="1" x="573"/>
        <item h="1" m="1" x="277"/>
        <item h="1" m="1" x="298"/>
        <item h="1" m="1" x="334"/>
        <item h="1" m="1" x="577"/>
        <item h="1" m="1" x="599"/>
        <item h="1" m="1" x="659"/>
        <item h="1" m="1" x="368"/>
        <item h="1" m="1" x="385"/>
        <item h="1" m="1" x="230"/>
        <item h="1" m="1" x="402"/>
        <item h="1" m="1" x="255"/>
        <item h="1" m="1" x="554"/>
        <item h="1" m="1" x="418"/>
        <item h="1" m="1" x="436"/>
        <item h="1" m="1" x="235"/>
        <item h="1" m="1" x="249"/>
        <item h="1" m="1" x="455"/>
        <item h="1" m="1" x="240"/>
        <item h="1" m="1" x="275"/>
        <item h="1" m="1" x="226"/>
        <item h="1" m="1" x="327"/>
        <item h="1" m="1" x="494"/>
        <item h="1" m="1" x="514"/>
        <item h="1" m="1" x="586"/>
        <item h="1" m="1" x="307"/>
        <item h="1" m="1" x="655"/>
        <item h="1" m="1" x="529"/>
        <item h="1" m="1" x="589"/>
        <item h="1" m="1" x="610"/>
        <item h="1" m="1" x="340"/>
        <item h="1" m="1" x="132"/>
        <item h="1" m="1" x="550"/>
        <item h="1" m="1" x="575"/>
        <item h="1" m="1" x="613"/>
        <item h="1" m="1" x="628"/>
        <item h="1" m="1" x="350"/>
        <item h="1" m="1" x="141"/>
        <item h="1" m="1" x="579"/>
        <item h="1" m="1" x="593"/>
        <item h="1" m="1" x="616"/>
        <item h="1" m="1" x="642"/>
        <item h="1" m="1" x="372"/>
        <item h="1" m="1" x="601"/>
        <item h="1" m="1" x="634"/>
        <item h="1" m="1" x="660"/>
        <item h="1" m="1" x="369"/>
        <item h="1" m="1" x="145"/>
        <item h="1" m="1" x="171"/>
        <item h="1" m="1" x="413"/>
        <item h="1" m="1" x="424"/>
        <item h="1" m="1" x="181"/>
        <item h="1" m="1" x="386"/>
        <item h="1" m="1" x="163"/>
        <item h="1" m="1" x="176"/>
        <item h="1" m="1" x="441"/>
        <item h="1" m="1" x="520"/>
        <item h="1" m="1" x="403"/>
        <item h="1" m="1" x="464"/>
        <item h="1" m="1" x="219"/>
        <item h="1" m="1" x="503"/>
        <item h="1" m="1" x="555"/>
        <item h="1" m="1" x="419"/>
        <item h="1" m="1" x="180"/>
        <item h="1" m="1" x="183"/>
        <item h="1" m="1" x="434"/>
        <item h="1" m="1" x="506"/>
        <item h="1" m="1" x="272"/>
        <item h="1" m="1" x="437"/>
        <item h="1" m="1" x="465"/>
        <item h="1" m="1" x="202"/>
        <item h="1" m="1" x="470"/>
        <item h="1" m="1" x="207"/>
        <item h="1" m="1" x="508"/>
        <item h="1" m="1" x="236"/>
        <item h="1" m="1" x="457"/>
        <item h="1" m="1" x="525"/>
        <item h="1" m="1" x="537"/>
        <item h="1" x="27"/>
        <item h="1" m="1" x="305"/>
        <item h="1" m="1" x="474"/>
        <item h="1" m="1" x="211"/>
        <item h="1" m="1" x="492"/>
        <item h="1" m="1" x="241"/>
        <item h="1" m="1" x="570"/>
        <item h="1" m="1" x="495"/>
        <item h="1" m="1" x="588"/>
        <item h="1" m="1" x="296"/>
        <item h="1" m="1" x="531"/>
        <item h="1" m="1" x="284"/>
        <item h="1" m="1" x="611"/>
        <item h="1" m="1" x="621"/>
        <item h="1" m="1" x="311"/>
        <item h="1" m="1" x="335"/>
        <item h="1" m="1" x="649"/>
        <item h="1" m="1" x="346"/>
        <item h="1" m="1" x="551"/>
        <item h="1" m="1" x="301"/>
        <item h="1" m="1" x="336"/>
        <item h="1" m="1" x="351"/>
        <item h="1" m="1" x="138"/>
        <item h="1" m="1" x="580"/>
        <item h="1" x="26"/>
        <item h="1" m="1" x="337"/>
        <item h="1" m="1" x="602"/>
        <item h="1" m="1" x="303"/>
        <item h="1" m="1" x="316"/>
        <item h="1" m="1" x="330"/>
        <item h="1" m="1" x="339"/>
        <item h="1" m="1" x="136"/>
        <item h="1" m="1" x="370"/>
        <item h="1" m="1" x="146"/>
        <item h="1" m="1" x="396"/>
        <item h="1" m="1" x="160"/>
        <item h="1" m="1" x="401"/>
        <item h="1" x="84"/>
        <item h="1" m="1" x="172"/>
        <item h="1" m="1" x="175"/>
        <item h="1" m="1" x="425"/>
        <item h="1" m="1" x="446"/>
        <item h="1" m="1" x="468"/>
        <item h="1" m="1" x="500"/>
        <item h="1" m="1" x="387"/>
        <item h="1" m="1" x="182"/>
        <item h="1" m="1" x="442"/>
        <item h="1" m="1" x="463"/>
        <item h="1" m="1" x="231"/>
        <item h="1" m="1" x="404"/>
        <item h="1" m="1" x="420"/>
        <item h="1" m="1" x="184"/>
        <item h="1" m="1" x="193"/>
        <item h="1" m="1" x="480"/>
        <item h="1" m="1" x="250"/>
        <item h="1" m="1" x="273"/>
        <item h="1" m="1" x="438"/>
        <item h="1" m="1" x="467"/>
        <item h="1" m="1" x="251"/>
        <item h="1" m="1" x="287"/>
        <item h="1" m="1" x="459"/>
        <item h="1" m="1" x="472"/>
        <item h="1" m="1" x="227"/>
        <item h="1" m="1" x="546"/>
        <item h="1" m="1" x="267"/>
        <item h="1" m="1" x="281"/>
        <item h="1" m="1" x="596"/>
        <item h="1" m="1" x="288"/>
        <item h="1" m="1" x="607"/>
        <item h="1" m="1" x="306"/>
        <item h="1" m="1" x="475"/>
        <item h="1" m="1" x="215"/>
        <item h="1" m="1" x="515"/>
        <item h="1" m="1" x="560"/>
        <item h="1" m="1" x="282"/>
        <item h="1" m="1" x="289"/>
        <item h="1" m="1" x="620"/>
        <item h="1" m="1" x="496"/>
        <item h="1" m="1" x="530"/>
        <item h="1" x="28"/>
        <item h="1" m="1" x="309"/>
        <item h="1" x="83"/>
        <item h="1" m="1" x="341"/>
        <item h="1" m="1" x="533"/>
        <item h="1" m="1" x="247"/>
        <item h="1" m="1" x="260"/>
        <item h="1" m="1" x="270"/>
        <item h="1" m="1" x="576"/>
        <item h="1" m="1" x="614"/>
        <item h="1" m="1" x="299"/>
        <item h="1" m="1" x="320"/>
        <item h="1" m="1" x="656"/>
        <item h="1" m="1" x="552"/>
        <item h="1" m="1" x="594"/>
        <item h="1" m="1" x="624"/>
        <item h="1" m="1" x="630"/>
        <item h="1" m="1" x="323"/>
        <item h="1" m="1" x="652"/>
        <item h="1" m="1" x="343"/>
        <item h="1" m="1" x="134"/>
        <item h="1" m="1" x="353"/>
        <item h="1" m="1" x="142"/>
        <item h="1" m="1" x="373"/>
        <item h="1" m="1" x="582"/>
        <item h="1" m="1" x="286"/>
        <item h="1" m="1" x="302"/>
        <item h="1" m="1" x="315"/>
        <item h="1" m="1" x="325"/>
        <item h="1" m="1" x="635"/>
        <item h="1" m="1" x="329"/>
        <item h="1" m="1" x="643"/>
        <item h="1" m="1" x="345"/>
        <item h="1" m="1" x="661"/>
        <item h="1" m="1" x="140"/>
        <item h="1" m="1" x="604"/>
        <item h="1" m="1" x="318"/>
        <item h="1" m="1" x="331"/>
        <item h="1" m="1" x="645"/>
        <item h="1" m="1" x="347"/>
        <item h="1" m="1" x="355"/>
        <item h="1" m="1" x="360"/>
        <item h="1" m="1" x="377"/>
        <item h="1" m="1" x="381"/>
        <item h="1" m="1" x="410"/>
        <item h="1" m="1" x="167"/>
        <item x="124"/>
        <item m="1" x="147"/>
        <item m="1" x="156"/>
        <item m="1" x="161"/>
        <item m="1" x="164"/>
        <item m="1" x="177"/>
        <item m="1" x="426"/>
        <item m="1" x="190"/>
        <item m="1" x="447"/>
        <item m="1" x="462"/>
        <item m="1" x="197"/>
        <item m="1" x="501"/>
        <item m="1" x="389"/>
        <item m="1" x="186"/>
        <item m="1" x="443"/>
        <item m="1" x="448"/>
        <item m="1" x="199"/>
        <item m="1" x="206"/>
        <item m="1" x="232"/>
        <item m="1" x="405"/>
        <item m="1" x="428"/>
        <item m="1" x="187"/>
        <item m="1" x="486"/>
        <item m="1" x="234"/>
        <item m="1" x="521"/>
        <item m="1" x="421"/>
        <item m="1" x="430"/>
        <item m="1" x="208"/>
        <item m="1" x="482"/>
        <item m="1" x="214"/>
        <item m="1" x="222"/>
        <item m="1" x="522"/>
        <item m="1" x="544"/>
        <item m="1" x="265"/>
        <item m="1" x="568"/>
        <item m="1" x="274"/>
        <item m="1" x="439"/>
        <item m="1" x="458"/>
        <item m="1" x="224"/>
        <item m="1" x="257"/>
        <item m="1" x="460"/>
        <item m="1" x="204"/>
        <item m="1" x="212"/>
        <item m="1" x="493"/>
        <item m="1" x="228"/>
        <item m="1" x="527"/>
        <item m="1" x="254"/>
        <item m="1" x="547"/>
        <item m="1" x="268"/>
        <item m="1" x="476"/>
        <item m="1" x="216"/>
        <item m="1" x="516"/>
        <item m="1" x="258"/>
        <item m="1" x="608"/>
        <item m="1" x="627"/>
        <item m="1" x="498"/>
        <item m="1" x="239"/>
        <item m="1" x="246"/>
        <item m="1" x="574"/>
        <item m="1" x="590"/>
        <item m="1" x="622"/>
        <item x="122"/>
        <item m="1" x="534"/>
        <item m="1" x="248"/>
        <item m="1" x="543"/>
        <item m="1" x="578"/>
        <item x="131"/>
        <item m="1" x="650"/>
        <item m="1" x="133"/>
        <item m="1" x="352"/>
        <item m="1" x="553"/>
        <item m="1" x="314"/>
        <item m="1" x="631"/>
        <item m="1" x="344"/>
        <item m="1" x="139"/>
        <item m="1" x="358"/>
        <item m="1" x="143"/>
        <item m="1" x="374"/>
        <item m="1" x="150"/>
        <item m="1" x="583"/>
        <item m="1" x="603"/>
        <item m="1" x="317"/>
        <item x="128"/>
        <item m="1" x="653"/>
        <item m="1" x="394"/>
        <item m="1" x="605"/>
        <item m="1" x="662"/>
        <item m="1" x="362"/>
        <item m="1" x="154"/>
        <item x="87"/>
        <item x="127"/>
        <item m="1" x="388"/>
        <item m="1" x="397"/>
        <item m="1" x="162"/>
        <item x="129"/>
        <item m="1" x="165"/>
        <item m="1" x="178"/>
        <item x="99"/>
        <item x="126"/>
        <item m="1" x="502"/>
        <item m="1" x="391"/>
        <item m="1" x="398"/>
        <item m="1" x="191"/>
        <item m="1" x="450"/>
        <item m="1" x="200"/>
        <item m="1" x="220"/>
        <item m="1" x="504"/>
        <item m="1" x="233"/>
        <item m="1" x="406"/>
        <item m="1" x="166"/>
        <item x="68"/>
        <item m="1" x="453"/>
        <item m="1" x="469"/>
        <item m="1" x="556"/>
        <item x="38"/>
        <item m="1" x="209"/>
        <item m="1" x="237"/>
        <item m="1" x="266"/>
        <item x="65"/>
        <item m="1" x="512"/>
        <item x="29"/>
        <item x="53"/>
        <item x="30"/>
        <item x="5"/>
        <item x="97"/>
        <item m="1" x="242"/>
        <item m="1" x="539"/>
        <item x="20"/>
        <item m="1" x="561"/>
        <item m="1" x="587"/>
        <item x="52"/>
        <item x="69"/>
        <item m="1" x="308"/>
        <item m="1" x="477"/>
        <item m="1" x="497"/>
        <item x="21"/>
        <item m="1" x="518"/>
        <item m="1" x="244"/>
        <item m="1" x="562"/>
        <item x="60"/>
        <item m="1" x="297"/>
        <item m="1" x="328"/>
        <item m="1" x="639"/>
        <item x="96"/>
        <item x="115"/>
        <item m="1" x="285"/>
        <item m="1" x="291"/>
        <item m="1" x="615"/>
        <item m="1" x="321"/>
        <item m="1" x="342"/>
        <item x="86"/>
        <item x="89"/>
        <item m="1" x="565"/>
        <item m="1" x="617"/>
        <item m="1" x="625"/>
        <item x="40"/>
        <item m="1" x="263"/>
        <item m="1" x="633"/>
        <item x="51"/>
        <item m="1" x="644"/>
        <item m="1" x="338"/>
        <item m="1" x="359"/>
        <item x="31"/>
        <item m="1" x="375"/>
        <item x="39"/>
        <item x="73"/>
        <item m="1" x="319"/>
        <item x="70"/>
        <item m="1" x="361"/>
        <item m="1" x="144"/>
        <item m="1" x="395"/>
        <item m="1" x="606"/>
        <item x="110"/>
        <item m="1" x="332"/>
        <item m="1" x="647"/>
        <item x="13"/>
        <item x="3"/>
        <item m="1" x="348"/>
        <item m="1" x="364"/>
        <item m="1" x="411"/>
        <item x="4"/>
        <item m="1" x="148"/>
        <item m="1" x="153"/>
        <item m="1" x="390"/>
        <item m="1" x="157"/>
        <item m="1" x="173"/>
        <item m="1" x="179"/>
        <item x="7"/>
        <item x="80"/>
        <item m="1" x="479"/>
        <item x="108"/>
        <item x="22"/>
        <item x="8"/>
        <item x="114"/>
        <item x="125"/>
        <item x="2"/>
        <item x="113"/>
        <item m="1" x="201"/>
        <item m="1" x="407"/>
        <item m="1" x="174"/>
        <item x="41"/>
        <item x="117"/>
        <item m="1" x="444"/>
        <item m="1" x="466"/>
        <item m="1" x="203"/>
        <item m="1" x="488"/>
        <item m="1" x="523"/>
        <item m="1" x="545"/>
        <item m="1" x="256"/>
        <item x="116"/>
        <item x="46"/>
        <item m="1" x="445"/>
        <item x="63"/>
        <item m="1" x="511"/>
        <item x="14"/>
        <item x="17"/>
        <item x="82"/>
        <item x="6"/>
        <item m="1" x="513"/>
        <item x="71"/>
        <item x="32"/>
        <item x="35"/>
        <item x="44"/>
        <item x="94"/>
        <item m="1" x="243"/>
        <item m="1" x="540"/>
        <item x="66"/>
        <item x="76"/>
        <item m="1" x="519"/>
        <item m="1" x="532"/>
        <item m="1" x="259"/>
        <item m="1" x="563"/>
        <item m="1" x="269"/>
        <item m="1" x="591"/>
        <item m="1" x="312"/>
        <item m="1" x="640"/>
        <item x="72"/>
        <item x="24"/>
        <item m="1" x="592"/>
        <item m="1" x="657"/>
        <item x="75"/>
        <item x="123"/>
        <item m="1" x="581"/>
        <item m="1" x="600"/>
        <item m="1" x="295"/>
        <item x="93"/>
        <item x="12"/>
        <item m="1" x="632"/>
        <item m="1" x="324"/>
        <item x="107"/>
        <item x="42"/>
        <item x="25"/>
        <item x="54"/>
        <item x="88"/>
        <item m="1" x="376"/>
        <item m="1" x="151"/>
        <item x="43"/>
        <item m="1" x="619"/>
        <item x="18"/>
        <item x="57"/>
        <item x="98"/>
        <item x="118"/>
        <item m="1" x="137"/>
        <item m="1" x="356"/>
        <item x="33"/>
        <item m="1" x="363"/>
        <item x="105"/>
        <item x="78"/>
        <item x="130"/>
        <item m="1" x="638"/>
        <item x="103"/>
        <item x="62"/>
        <item x="104"/>
        <item m="1" x="365"/>
        <item x="64"/>
        <item m="1" x="159"/>
        <item m="1" x="168"/>
        <item x="77"/>
        <item x="85"/>
        <item m="1" x="379"/>
        <item m="1" x="392"/>
        <item m="1" x="427"/>
        <item x="91"/>
        <item x="16"/>
        <item x="15"/>
        <item m="1" x="192"/>
        <item m="1" x="485"/>
        <item x="67"/>
        <item m="1" x="158"/>
        <item x="120"/>
        <item m="1" x="194"/>
        <item m="1" x="481"/>
        <item m="1" x="213"/>
        <item x="90"/>
        <item m="1" x="408"/>
        <item x="11"/>
        <item m="1" x="456"/>
        <item x="10"/>
        <item m="1" x="252"/>
        <item x="121"/>
        <item m="1" x="557"/>
        <item x="1"/>
        <item m="1" x="431"/>
        <item m="1" x="189"/>
        <item m="1" x="473"/>
        <item m="1" x="210"/>
        <item m="1" x="483"/>
        <item x="92"/>
        <item m="1" x="253"/>
        <item x="23"/>
        <item x="112"/>
        <item m="1" x="276"/>
        <item x="36"/>
        <item x="119"/>
        <item x="59"/>
        <item m="1" x="229"/>
        <item x="48"/>
        <item x="9"/>
        <item x="34"/>
        <item x="95"/>
        <item x="102"/>
        <item m="1" x="290"/>
        <item x="79"/>
        <item m="1" x="217"/>
        <item m="1" x="245"/>
        <item m="1" x="541"/>
        <item x="100"/>
        <item m="1" x="310"/>
        <item m="1" x="478"/>
        <item m="1" x="261"/>
        <item m="1" x="564"/>
        <item m="1" x="300"/>
        <item m="1" x="629"/>
        <item m="1" x="322"/>
        <item m="1" x="641"/>
        <item m="1" x="595"/>
        <item m="1" x="294"/>
        <item x="81"/>
        <item m="1" x="658"/>
        <item m="1" x="535"/>
        <item m="1" x="618"/>
        <item m="1" x="326"/>
        <item m="1" x="135"/>
        <item m="1" x="354"/>
        <item x="47"/>
        <item m="1" x="271"/>
        <item m="1" x="584"/>
        <item x="101"/>
        <item x="45"/>
        <item m="1" x="636"/>
        <item m="1" x="646"/>
        <item m="1" x="378"/>
        <item x="19"/>
        <item x="49"/>
        <item m="1" x="304"/>
        <item m="1" x="626"/>
        <item m="1" x="637"/>
        <item m="1" x="333"/>
        <item m="1" x="648"/>
        <item m="1" x="654"/>
        <item m="1" x="349"/>
        <item x="55"/>
        <item x="56"/>
        <item x="37"/>
        <item x="109"/>
        <item x="58"/>
        <item m="1" x="155"/>
        <item m="1" x="169"/>
        <item x="106"/>
        <item m="1" x="149"/>
        <item m="1" x="393"/>
        <item x="0"/>
        <item x="50"/>
        <item m="1" x="429"/>
        <item m="1" x="435"/>
        <item x="111"/>
        <item m="1" x="196"/>
        <item m="1" x="221"/>
        <item m="1" x="507"/>
        <item x="74"/>
        <item x="61"/>
        <item m="1" x="509"/>
        <item m="1" x="409"/>
        <item m="1" x="422"/>
        <item m="1" x="188"/>
        <item m="1" x="195"/>
        <item m="1" x="225"/>
        <item m="1" x="558"/>
        <item m="1" x="423"/>
        <item m="1" x="185"/>
        <item m="1" x="559"/>
        <item m="1" x="440"/>
        <item m="1" x="517"/>
        <item m="1" x="609"/>
        <item m="1" x="461"/>
        <item m="1" x="542"/>
        <item m="1" x="262"/>
        <item m="1" x="152"/>
        <item h="1" m="1" x="371"/>
        <item h="1" m="1" x="223"/>
        <item t="default"/>
      </items>
    </pivotField>
    <pivotField compact="0" numFmtId="165" outline="0" subtotalTop="0" showAll="0"/>
    <pivotField compact="0" outline="0" subtotalTop="0" showAll="0"/>
    <pivotField compact="0" outline="0" subtotalTop="0" showAll="0"/>
    <pivotField axis="axisPage" compact="0" outline="0" showAll="0">
      <items count="4">
        <item m="1" x="2"/>
        <item x="0"/>
        <item x="1"/>
        <item t="default"/>
      </items>
    </pivotField>
    <pivotField compact="0" outline="0" showAll="0"/>
    <pivotField compact="0" outline="0" showAll="0"/>
    <pivotField axis="axisRow" compact="0" outline="0" subtotalTop="0" showAll="0">
      <items count="1386">
        <item m="1" x="1034"/>
        <item m="1" x="826"/>
        <item m="1" x="1177"/>
        <item m="1" x="917"/>
        <item m="1" x="1012"/>
        <item m="1" x="1106"/>
        <item m="1" x="590"/>
        <item m="1" x="949"/>
        <item m="1" x="1207"/>
        <item m="1" x="691"/>
        <item m="1" x="1046"/>
        <item m="1" x="536"/>
        <item m="1" x="624"/>
        <item m="1" x="978"/>
        <item m="1" x="1237"/>
        <item m="1" x="716"/>
        <item m="1" x="1067"/>
        <item m="1" x="682"/>
        <item m="1" x="1249"/>
        <item m="1" x="1037"/>
        <item m="1" x="526"/>
        <item m="1" x="1081"/>
        <item m="1" x="768"/>
        <item m="1" x="569"/>
        <item m="1" x="1132"/>
        <item m="1" x="823"/>
        <item m="1" x="614"/>
        <item m="1" x="1175"/>
        <item m="1" x="874"/>
        <item m="1" x="660"/>
        <item m="1" x="1232"/>
        <item m="1" x="915"/>
        <item m="1" x="711"/>
        <item m="1" x="1273"/>
        <item m="1" x="1062"/>
        <item m="1" x="752"/>
        <item m="1" x="753"/>
        <item m="1" x="1323"/>
        <item m="1" x="1112"/>
        <item m="1" x="805"/>
        <item m="1" x="855"/>
        <item m="1" x="546"/>
        <item m="1" x="1215"/>
        <item m="1" x="894"/>
        <item m="1" x="896"/>
        <item m="1" x="695"/>
        <item m="1" x="1259"/>
        <item m="1" x="946"/>
        <item m="1" x="736"/>
        <item m="1" x="1305"/>
        <item m="1" x="992"/>
        <item m="1" x="781"/>
        <item m="1" x="782"/>
        <item m="1" x="1347"/>
        <item m="1" x="1043"/>
        <item m="1" x="837"/>
        <item m="1" x="534"/>
        <item m="1" x="1086"/>
        <item m="1" x="885"/>
        <item m="1" x="576"/>
        <item m="1" x="1243"/>
        <item m="1" x="929"/>
        <item m="1" x="622"/>
        <item m="1" x="1287"/>
        <item m="1" x="976"/>
        <item m="1" x="667"/>
        <item m="1" x="669"/>
        <item m="1" x="1332"/>
        <item m="1" x="1026"/>
        <item m="1" x="715"/>
        <item m="1" x="1375"/>
        <item m="1" x="1376"/>
        <item m="1" x="1065"/>
        <item m="1" x="1066"/>
        <item m="1" x="866"/>
        <item m="1" x="558"/>
        <item m="1" x="560"/>
        <item m="1" x="1118"/>
        <item m="1" x="912"/>
        <item m="1" x="599"/>
        <item m="1" x="1167"/>
        <item m="1" x="649"/>
        <item m="1" x="566"/>
        <item m="1" x="893"/>
        <item m="1" x="1130"/>
        <item m="1" x="588"/>
        <item m="1" x="589"/>
        <item m="1" x="921"/>
        <item m="1" x="1155"/>
        <item m="1" x="610"/>
        <item m="1" x="944"/>
        <item m="1" x="945"/>
        <item m="1" x="1276"/>
        <item m="1" x="637"/>
        <item m="1" x="967"/>
        <item m="1" x="968"/>
        <item m="1" x="1302"/>
        <item m="1" x="1303"/>
        <item m="1" x="657"/>
        <item m="1" x="990"/>
        <item m="1" x="1326"/>
        <item m="1" x="1327"/>
        <item m="1" x="689"/>
        <item m="1" x="1016"/>
        <item x="165"/>
        <item m="1" x="708"/>
        <item m="1" x="709"/>
        <item m="1" x="1042"/>
        <item m="1" x="1370"/>
        <item m="1" x="728"/>
        <item m="1" x="729"/>
        <item m="1" x="1061"/>
        <item m="1" x="530"/>
        <item m="1" x="748"/>
        <item m="1" x="1083"/>
        <item m="1" x="1084"/>
        <item m="1" x="550"/>
        <item m="1" x="772"/>
        <item m="1" x="1110"/>
        <item m="1" x="1111"/>
        <item m="1" x="573"/>
        <item m="1" x="574"/>
        <item m="1" x="804"/>
        <item m="1" x="1136"/>
        <item m="1" x="591"/>
        <item m="1" x="592"/>
        <item m="1" x="926"/>
        <item m="1" x="1160"/>
        <item m="1" x="619"/>
        <item m="1" x="620"/>
        <item m="1" x="950"/>
        <item m="1" x="951"/>
        <item m="1" x="1181"/>
        <item m="1" x="641"/>
        <item m="1" x="972"/>
        <item m="1" x="973"/>
        <item m="1" x="1213"/>
        <item m="1" x="665"/>
        <item m="1" x="1234"/>
        <item m="1" x="694"/>
        <item m="1" x="1023"/>
        <item m="1" x="1254"/>
        <item m="1" x="1255"/>
        <item m="1" x="1050"/>
        <item m="1" x="1277"/>
        <item m="1" x="733"/>
        <item m="1" x="734"/>
        <item m="1" x="1064"/>
        <item m="1" x="1304"/>
        <item m="1" x="759"/>
        <item m="1" x="1093"/>
        <item m="1" x="1328"/>
        <item m="1" x="779"/>
        <item m="1" x="1117"/>
        <item m="1" x="581"/>
        <item m="1" x="807"/>
        <item m="1" x="1143"/>
        <item m="1" x="1144"/>
        <item m="1" x="596"/>
        <item m="1" x="597"/>
        <item m="1" x="836"/>
        <item m="1" x="1166"/>
        <item m="1" x="627"/>
        <item m="1" x="629"/>
        <item m="1" x="859"/>
        <item m="1" x="1190"/>
        <item m="1" x="646"/>
        <item m="1" x="882"/>
        <item m="1" x="883"/>
        <item m="1" x="1223"/>
        <item m="1" x="675"/>
        <item m="1" x="899"/>
        <item m="1" x="900"/>
        <item m="1" x="1241"/>
        <item m="1" x="1242"/>
        <item m="1" x="699"/>
        <item m="1" x="927"/>
        <item m="1" x="1264"/>
        <item m="1" x="718"/>
        <item m="1" x="952"/>
        <item m="1" x="1286"/>
        <item m="1" x="744"/>
        <item m="1" x="974"/>
        <item m="1" x="1311"/>
        <item m="1" x="764"/>
        <item m="1" x="1100"/>
        <item m="1" x="1331"/>
        <item m="1" x="791"/>
        <item m="1" x="792"/>
        <item m="1" x="1122"/>
        <item m="1" x="1123"/>
        <item m="1" x="1148"/>
        <item m="1" x="1373"/>
        <item m="1" x="842"/>
        <item m="1" x="538"/>
        <item m="1" x="555"/>
        <item m="1" x="556"/>
        <item m="1" x="582"/>
        <item m="1" x="910"/>
        <item m="1" x="1248"/>
        <item m="1" x="598"/>
        <item m="1" x="933"/>
        <item m="1" x="1269"/>
        <item m="1" x="628"/>
        <item m="1" x="956"/>
        <item m="1" x="1291"/>
        <item m="1" x="746"/>
        <item m="1" x="984"/>
        <item m="1" x="766"/>
        <item m="1" x="767"/>
        <item m="1" x="1004"/>
        <item m="1" x="1340"/>
        <item m="1" x="1029"/>
        <item m="1" x="1358"/>
        <item m="1" x="1360"/>
        <item m="1" x="819"/>
        <item m="1" x="1053"/>
        <item m="1" x="1381"/>
        <item m="1" x="848"/>
        <item m="1" x="1071"/>
        <item m="1" x="540"/>
        <item m="1" x="719"/>
        <item m="1" x="1325"/>
        <item m="1" x="1056"/>
        <item m="1" x="778"/>
        <item m="1" x="1382"/>
        <item m="1" x="1015"/>
        <item m="1" x="745"/>
        <item m="1" x="1075"/>
        <item m="1" x="1039"/>
        <item m="1" x="765"/>
        <item m="1" x="1369"/>
        <item m="1" x="1102"/>
        <item m="1" x="1163"/>
        <item m="1" x="795"/>
        <item m="1" x="796"/>
        <item m="1" x="529"/>
        <item m="1" x="1125"/>
        <item m="1" x="1187"/>
        <item m="1" x="818"/>
        <item m="1" x="549"/>
        <item m="1" x="1151"/>
        <item m="1" x="880"/>
        <item m="1" x="606"/>
        <item m="1" x="1221"/>
        <item m="1" x="844"/>
        <item m="1" x="572"/>
        <item m="1" x="1169"/>
        <item m="1" x="1170"/>
        <item m="1" x="897"/>
        <item m="1" x="634"/>
        <item m="1" x="1240"/>
        <item m="1" x="868"/>
        <item m="1" x="1199"/>
        <item m="1" x="925"/>
        <item m="1" x="654"/>
        <item m="1" x="1262"/>
        <item m="1" x="617"/>
        <item m="1" x="618"/>
        <item m="1" x="1283"/>
        <item m="1" x="640"/>
        <item m="1" x="1250"/>
        <item m="1" x="971"/>
        <item m="1" x="704"/>
        <item m="1" x="1309"/>
        <item m="1" x="1036"/>
        <item m="1" x="994"/>
        <item m="1" x="726"/>
        <item m="1" x="1330"/>
        <item m="1" x="1059"/>
        <item m="1" x="1294"/>
        <item m="1" x="1022"/>
        <item m="1" x="747"/>
        <item m="1" x="1350"/>
        <item m="1" x="1080"/>
        <item m="1" x="1319"/>
        <item m="1" x="1049"/>
        <item m="1" x="769"/>
        <item m="1" x="1372"/>
        <item m="1" x="1105"/>
        <item m="1" x="840"/>
        <item m="1" x="1063"/>
        <item m="1" x="802"/>
        <item m="1" x="537"/>
        <item m="1" x="1133"/>
        <item m="1" x="1361"/>
        <item m="1" x="1091"/>
        <item m="1" x="822"/>
        <item m="1" x="553"/>
        <item m="1" x="1156"/>
        <item m="1" x="1383"/>
        <item m="1" x="1116"/>
        <item m="1" x="580"/>
        <item m="1" x="1174"/>
        <item m="1" x="1176"/>
        <item m="1" x="1142"/>
        <item m="1" x="595"/>
        <item m="1" x="1205"/>
        <item m="1" x="931"/>
        <item m="1" x="659"/>
        <item m="1" x="1164"/>
        <item m="1" x="626"/>
        <item m="1" x="1231"/>
        <item m="1" x="955"/>
        <item m="1" x="690"/>
        <item m="1" x="916"/>
        <item m="1" x="644"/>
        <item m="1" x="983"/>
        <item m="1" x="710"/>
        <item m="1" x="941"/>
        <item m="1" x="674"/>
        <item m="1" x="1274"/>
        <item m="1" x="1002"/>
        <item m="1" x="1337"/>
        <item m="1" x="962"/>
        <item m="1" x="698"/>
        <item m="1" x="751"/>
        <item m="1" x="1356"/>
        <item m="1" x="1052"/>
        <item m="1" x="742"/>
        <item m="1" x="1070"/>
        <item m="1" x="806"/>
        <item m="1" x="539"/>
        <item m="1" x="786"/>
        <item m="1" x="788"/>
        <item m="1" x="527"/>
        <item m="1" x="1121"/>
        <item m="1" x="1183"/>
        <item m="1" x="602"/>
        <item m="1" x="1214"/>
        <item m="1" x="570"/>
        <item m="1" x="895"/>
        <item m="1" x="1235"/>
        <item m="1" x="1193"/>
        <item m="1" x="923"/>
        <item m="1" x="1256"/>
        <item m="1" x="987"/>
        <item m="1" x="613"/>
        <item m="1" x="1227"/>
        <item m="1" x="1279"/>
        <item m="1" x="1010"/>
        <item m="1" x="969"/>
        <item m="1" x="1306"/>
        <item m="1" x="1031"/>
        <item m="1" x="1033"/>
        <item m="1" x="1267"/>
        <item m="1" x="722"/>
        <item m="1" x="1289"/>
        <item m="1" x="1017"/>
        <item m="1" x="808"/>
        <item m="1" x="1317"/>
        <item m="1" x="1044"/>
        <item m="1" x="1338"/>
        <item m="1" x="1357"/>
        <item m="1" x="1087"/>
        <item m="1" x="847"/>
        <item m="1" x="577"/>
        <item m="1" x="1172"/>
        <item m="1" x="1173"/>
        <item m="1" x="635"/>
        <item m="1" x="1138"/>
        <item m="1" x="870"/>
        <item m="1" x="593"/>
        <item m="1" x="928"/>
        <item m="1" x="655"/>
        <item m="1" x="1229"/>
        <item m="1" x="686"/>
        <item m="1" x="1184"/>
        <item m="1" x="1251"/>
        <item m="1" x="975"/>
        <item m="1" x="996"/>
        <item m="1" x="727"/>
        <item m="1" x="1333"/>
        <item m="1" x="958"/>
        <item m="1" x="959"/>
        <item m="1" x="1297"/>
        <item m="1" x="909"/>
        <item m="1" x="1220"/>
        <item m="1" x="639"/>
        <item m="1" x="1247"/>
        <item m="1" x="671"/>
        <item m="1" x="1206"/>
        <item m="1" x="1238"/>
        <item m="1" x="960"/>
        <item m="1" x="961"/>
        <item m="1" x="1268"/>
        <item m="1" x="697"/>
        <item m="1" x="993"/>
        <item m="1" x="723"/>
        <item m="1" x="652"/>
        <item m="1" x="1261"/>
        <item m="1" x="717"/>
        <item m="1" x="1051"/>
        <item m="1" x="680"/>
        <item m="1" x="712"/>
        <item m="1" x="1069"/>
        <item m="1" x="1003"/>
        <item m="1" x="1035"/>
        <item m="1" x="1339"/>
        <item m="1" x="762"/>
        <item m="1" x="1365"/>
        <item m="1" x="1097"/>
        <item m="1" x="754"/>
        <item m="1" x="755"/>
        <item m="1" x="1359"/>
        <item m="1" x="783"/>
        <item m="1" x="785"/>
        <item m="1" x="1088"/>
        <item m="1" x="1119"/>
        <item m="1" x="775"/>
        <item m="1" x="545"/>
        <item m="1" x="849"/>
        <item m="1" x="1371"/>
        <item m="1" x="1104"/>
        <item m="1" x="839"/>
        <item m="1" x="1139"/>
        <item m="1" x="871"/>
        <item m="1" x="1168"/>
        <item m="1" x="1101"/>
        <item m="1" x="1192"/>
        <item m="1" x="623"/>
        <item m="1" x="1230"/>
        <item m="1" x="857"/>
        <item m="1" x="611"/>
        <item m="1" x="612"/>
        <item m="1" x="1226"/>
        <item m="1" x="604"/>
        <item m="1" x="904"/>
        <item m="1" x="1203"/>
        <item m="1" x="991"/>
        <item m="1" x="1298"/>
        <item m="1" x="720"/>
        <item m="1" x="924"/>
        <item m="1" x="954"/>
        <item m="1" x="988"/>
        <item m="1" x="679"/>
        <item m="1" x="1314"/>
        <item m="1" x="1316"/>
        <item m="1" x="797"/>
        <item m="1" x="531"/>
        <item m="1" x="1027"/>
        <item m="1" x="1329"/>
        <item m="1" x="1354"/>
        <item m="1" x="774"/>
        <item m="1" x="1379"/>
        <item m="1" x="846"/>
        <item m="1" x="1137"/>
        <item m="1" x="565"/>
        <item m="1" x="889"/>
        <item m="1" x="920"/>
        <item m="1" x="877"/>
        <item m="1" x="1245"/>
        <item m="1" x="666"/>
        <item m="1" x="1272"/>
        <item m="1" x="957"/>
        <item m="1" x="1009"/>
        <item m="1" x="1030"/>
        <item m="1" x="1363"/>
        <item m="1" x="1092"/>
        <item m="1" x="780"/>
        <item m="1" x="1077"/>
        <item m="1" x="891"/>
        <item m="1" x="886"/>
        <item m="1" x="1191"/>
        <item m="1" x="1228"/>
        <item m="1" x="1180"/>
        <item m="1" x="607"/>
        <item m="1" x="1200"/>
        <item m="1" x="1013"/>
        <item m="1" x="1312"/>
        <item m="1" x="1342"/>
        <item m="1" x="995"/>
        <item m="1" x="1024"/>
        <item m="1" x="547"/>
        <item m="1" x="1107"/>
        <item m="1" x="843"/>
        <item m="1" x="1134"/>
        <item m="1" x="852"/>
        <item m="1" x="799"/>
        <item m="1" x="1085"/>
        <item m="1" x="854"/>
        <item m="1" x="608"/>
        <item m="1" x="1266"/>
        <item m="1" x="901"/>
        <item m="1" x="1321"/>
        <item m="1" x="1201"/>
        <item m="1" x="621"/>
        <item m="1" x="803"/>
        <item m="1" x="1313"/>
        <item m="1" x="936"/>
        <item m="1" x="853"/>
        <item m="1" x="1178"/>
        <item m="1" x="1145"/>
        <item m="1" x="876"/>
        <item m="1" x="1054"/>
        <item m="1" x="1211"/>
        <item m="1" x="1076"/>
        <item m="1" x="1374"/>
        <item m="1" x="1253"/>
        <item m="1" x="835"/>
        <item m="1" x="1135"/>
        <item m="1" x="1095"/>
        <item m="1" x="557"/>
        <item m="1" x="653"/>
        <item m="1" x="676"/>
        <item m="1" x="1275"/>
        <item m="1" x="703"/>
        <item m="1" x="1005"/>
        <item m="1" x="756"/>
        <item m="1" x="1320"/>
        <item m="1" x="1073"/>
        <item m="1" x="794"/>
        <item m="1" x="970"/>
        <item m="1" x="554"/>
        <item m="1" x="725"/>
        <item m="1" x="1263"/>
        <item m="1" x="841"/>
        <item m="1" x="763"/>
        <item m="1" x="1281"/>
        <item m="1" x="528"/>
        <item m="1" x="672"/>
        <item m="1" x="820"/>
        <item m="1" x="633"/>
        <item m="1" x="663"/>
        <item m="1" x="1028"/>
        <item m="1" x="770"/>
        <item m="1" x="730"/>
        <item m="1" x="834"/>
        <item m="1" x="986"/>
        <item m="1" x="1196"/>
        <item m="1" x="757"/>
        <item m="1" x="911"/>
        <item m="1" x="790"/>
        <item m="1" x="934"/>
        <item m="1" x="1018"/>
        <item m="1" x="562"/>
        <item m="1" x="1194"/>
        <item m="1" x="824"/>
        <item m="1" x="1366"/>
        <item m="1" x="1150"/>
        <item m="1" x="907"/>
        <item m="1" x="787"/>
        <item m="1" x="1114"/>
        <item m="1" x="702"/>
        <item m="1" x="1140"/>
        <item m="1" x="1246"/>
        <item m="1" x="1048"/>
        <item m="1" x="731"/>
        <item m="1" x="905"/>
        <item m="1" x="1217"/>
        <item m="1" x="1204"/>
        <item m="1" x="858"/>
        <item m="1" x="670"/>
        <item m="1" x="603"/>
        <item m="1" x="1355"/>
        <item m="1" x="829"/>
        <item m="1" x="668"/>
        <item m="1" x="1364"/>
        <item m="1" x="1182"/>
        <item m="1" x="1244"/>
        <item m="1" x="798"/>
        <item m="1" x="685"/>
        <item m="1" x="630"/>
        <item m="1" x="1115"/>
        <item m="1" x="833"/>
        <item m="1" x="1239"/>
        <item m="1" x="609"/>
        <item m="1" x="856"/>
        <item m="1" x="8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m="1" x="918"/>
        <item m="1" x="903"/>
        <item m="1" x="692"/>
        <item m="1" x="1158"/>
        <item x="38"/>
        <item m="1" x="1260"/>
        <item m="1" x="749"/>
        <item m="1" x="1341"/>
        <item m="1" x="908"/>
        <item m="1" x="579"/>
        <item m="1" x="1147"/>
        <item m="1" x="1185"/>
        <item m="1" x="1141"/>
        <item m="1" x="1198"/>
        <item m="1" x="587"/>
        <item x="49"/>
        <item m="1" x="548"/>
        <item m="1" x="1224"/>
        <item x="52"/>
        <item m="1" x="705"/>
        <item m="1" x="1310"/>
        <item m="1" x="1336"/>
        <item m="1" x="1019"/>
        <item m="1" x="942"/>
        <item m="1" x="964"/>
        <item m="1" x="643"/>
        <item x="60"/>
        <item x="61"/>
        <item x="62"/>
        <item x="63"/>
        <item m="1" x="1225"/>
        <item x="65"/>
        <item x="66"/>
        <item x="67"/>
        <item x="68"/>
        <item x="69"/>
        <item x="70"/>
        <item x="71"/>
        <item x="72"/>
        <item x="73"/>
        <item x="74"/>
        <item x="75"/>
        <item m="1" x="863"/>
        <item m="1" x="890"/>
        <item m="1" x="1040"/>
        <item m="1" x="677"/>
        <item x="80"/>
        <item m="1" x="761"/>
        <item m="1" x="1159"/>
        <item x="83"/>
        <item x="84"/>
        <item x="85"/>
        <item x="86"/>
        <item x="87"/>
        <item x="88"/>
        <item x="89"/>
        <item x="90"/>
        <item x="91"/>
        <item x="92"/>
        <item x="93"/>
        <item x="94"/>
        <item x="95"/>
        <item x="96"/>
        <item x="97"/>
        <item x="98"/>
        <item x="99"/>
        <item x="100"/>
        <item m="1" x="551"/>
        <item m="1" x="1041"/>
        <item x="103"/>
        <item x="104"/>
        <item m="1" x="898"/>
        <item m="1" x="523"/>
        <item m="1" x="707"/>
        <item m="1" x="1096"/>
        <item x="109"/>
        <item x="110"/>
        <item x="111"/>
        <item x="112"/>
        <item x="113"/>
        <item m="1" x="706"/>
        <item m="1" x="1195"/>
        <item m="1" x="1295"/>
        <item m="1" x="1149"/>
        <item m="1" x="1335"/>
        <item m="1" x="662"/>
        <item m="1" x="811"/>
        <item m="1" x="892"/>
        <item m="1" x="1113"/>
        <item m="1" x="887"/>
        <item x="124"/>
        <item m="1" x="913"/>
        <item m="1" x="724"/>
        <item m="1" x="862"/>
        <item x="128"/>
        <item m="1" x="935"/>
        <item m="1" x="636"/>
        <item m="1" x="963"/>
        <item m="1" x="810"/>
        <item x="133"/>
        <item x="134"/>
        <item x="135"/>
        <item x="136"/>
        <item x="137"/>
        <item x="138"/>
        <item x="139"/>
        <item m="1" x="1290"/>
        <item m="1" x="1055"/>
        <item m="1" x="1189"/>
        <item m="1" x="828"/>
        <item m="1" x="1090"/>
        <item m="1" x="1014"/>
        <item m="1" x="776"/>
        <item m="1" x="1270"/>
        <item m="1" x="1058"/>
        <item m="1" x="1008"/>
        <item m="1" x="673"/>
        <item m="1" x="1280"/>
        <item m="1" x="1218"/>
        <item m="1" x="1257"/>
        <item m="1" x="616"/>
        <item m="1" x="884"/>
        <item m="1" x="906"/>
        <item m="1" x="979"/>
        <item x="158"/>
        <item x="159"/>
        <item x="160"/>
        <item x="161"/>
        <item x="162"/>
        <item x="163"/>
        <item x="164"/>
        <item x="166"/>
        <item x="167"/>
        <item m="1" x="605"/>
        <item m="1" x="575"/>
        <item m="1" x="869"/>
        <item m="1" x="632"/>
        <item m="1" x="1165"/>
        <item m="1" x="865"/>
        <item m="1" x="600"/>
        <item m="1" x="552"/>
        <item m="1" x="1103"/>
        <item x="177"/>
        <item x="178"/>
        <item x="179"/>
        <item m="1" x="1208"/>
        <item m="1" x="875"/>
        <item m="1" x="638"/>
        <item m="1" x="1315"/>
        <item m="1" x="943"/>
        <item m="1" x="919"/>
        <item m="1" x="938"/>
        <item m="1" x="1258"/>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m="1" x="542"/>
        <item m="1" x="939"/>
        <item m="1" x="1367"/>
        <item m="1" x="784"/>
        <item m="1" x="881"/>
        <item m="1" x="932"/>
        <item m="1" x="1129"/>
        <item m="1" x="985"/>
        <item m="1" x="1216"/>
        <item m="1" x="827"/>
        <item m="1" x="1284"/>
        <item m="1" x="1157"/>
        <item m="1" x="561"/>
        <item m="1" x="1334"/>
        <item m="1" x="860"/>
        <item m="1" x="789"/>
        <item m="1" x="1293"/>
        <item m="1" x="981"/>
        <item m="1" x="1127"/>
        <item x="238"/>
        <item x="239"/>
        <item x="240"/>
        <item x="241"/>
        <item x="242"/>
        <item m="1" x="1171"/>
        <item m="1" x="800"/>
        <item x="245"/>
        <item m="1" x="1079"/>
        <item m="1" x="1252"/>
        <item m="1" x="902"/>
        <item m="1" x="601"/>
        <item m="1" x="1099"/>
        <item x="251"/>
        <item x="252"/>
        <item m="1" x="567"/>
        <item m="1" x="1278"/>
        <item m="1" x="953"/>
        <item m="1" x="1209"/>
        <item m="1" x="1344"/>
        <item m="1" x="1222"/>
        <item m="1" x="982"/>
        <item m="1" x="1236"/>
        <item m="1" x="1307"/>
        <item m="1" x="1001"/>
        <item m="1" x="656"/>
        <item m="1" x="817"/>
        <item m="1" x="1292"/>
        <item m="1" x="1353"/>
        <item m="1" x="1384"/>
        <item m="1" x="1108"/>
        <item m="1" x="1380"/>
        <item m="1" x="930"/>
        <item m="1" x="989"/>
        <item m="1" x="1128"/>
        <item m="1" x="584"/>
        <item m="1" x="980"/>
        <item m="1" x="1186"/>
        <item m="1" x="814"/>
        <item m="1" x="861"/>
        <item m="1" x="1345"/>
        <item m="1" x="922"/>
        <item m="1" x="832"/>
        <item m="1" x="543"/>
        <item m="1" x="760"/>
        <item m="1" x="878"/>
        <item m="1" x="1006"/>
        <item m="1" x="1038"/>
        <item m="1" x="1362"/>
        <item m="1" x="998"/>
        <item m="1" x="1299"/>
        <item x="289"/>
        <item x="290"/>
        <item x="291"/>
        <item x="292"/>
        <item x="293"/>
        <item x="294"/>
        <item x="295"/>
        <item x="296"/>
        <item x="297"/>
        <item x="298"/>
        <item x="299"/>
        <item x="300"/>
        <item x="301"/>
        <item x="302"/>
        <item x="303"/>
        <item x="304"/>
        <item x="305"/>
        <item x="306"/>
        <item x="307"/>
        <item x="308"/>
        <item x="309"/>
        <item x="310"/>
        <item x="311"/>
        <item m="1" x="586"/>
        <item x="313"/>
        <item x="314"/>
        <item m="1" x="648"/>
        <item m="1" x="651"/>
        <item x="317"/>
        <item x="318"/>
        <item x="319"/>
        <item x="320"/>
        <item m="1" x="937"/>
        <item m="1" x="1271"/>
        <item m="1" x="1161"/>
        <item m="1" x="879"/>
        <item m="1" x="1349"/>
        <item x="326"/>
        <item x="327"/>
        <item m="1" x="1154"/>
        <item m="1" x="1047"/>
        <item m="1" x="735"/>
        <item m="1" x="1346"/>
        <item m="1" x="541"/>
        <item m="1" x="713"/>
        <item m="1" x="700"/>
        <item m="1" x="1152"/>
        <item m="1" x="1179"/>
        <item m="1" x="831"/>
        <item m="1" x="947"/>
        <item x="339"/>
        <item x="340"/>
        <item x="341"/>
        <item x="342"/>
        <item x="343"/>
        <item x="344"/>
        <item x="345"/>
        <item x="346"/>
        <item x="347"/>
        <item x="348"/>
        <item x="349"/>
        <item x="350"/>
        <item x="351"/>
        <item x="352"/>
        <item m="1" x="872"/>
        <item x="354"/>
        <item x="355"/>
        <item m="1" x="809"/>
        <item m="1" x="1089"/>
        <item m="1" x="750"/>
        <item m="1" x="522"/>
        <item m="1" x="645"/>
        <item m="1" x="683"/>
        <item m="1" x="1007"/>
        <item m="1" x="1094"/>
        <item x="364"/>
        <item m="1" x="1197"/>
        <item m="1" x="867"/>
        <item m="1" x="850"/>
        <item m="1" x="1146"/>
        <item m="1" x="696"/>
        <item m="1" x="1082"/>
        <item m="1" x="571"/>
        <item m="1" x="684"/>
        <item m="1" x="1301"/>
        <item m="1" x="740"/>
        <item x="375"/>
        <item m="1" x="1210"/>
        <item x="377"/>
        <item m="1" x="758"/>
        <item m="1" x="1343"/>
        <item m="1" x="873"/>
        <item m="1" x="1131"/>
        <item m="1" x="965"/>
        <item m="1" x="568"/>
        <item m="1" x="1351"/>
        <item m="1" x="1288"/>
        <item m="1" x="888"/>
        <item m="1" x="693"/>
        <item m="1" x="999"/>
        <item m="1" x="1025"/>
        <item m="1" x="664"/>
        <item m="1" x="739"/>
        <item m="1" x="732"/>
        <item m="1" x="525"/>
        <item m="1" x="816"/>
        <item m="1" x="1057"/>
        <item m="1" x="1153"/>
        <item m="1" x="1377"/>
        <item m="1" x="801"/>
        <item m="1" x="771"/>
        <item x="400"/>
        <item x="401"/>
        <item x="402"/>
        <item x="403"/>
        <item m="1" x="825"/>
        <item m="1" x="1352"/>
        <item m="1" x="594"/>
        <item m="1" x="1219"/>
        <item m="1" x="1000"/>
        <item m="1" x="1060"/>
        <item m="1" x="793"/>
        <item x="411"/>
        <item x="412"/>
        <item x="413"/>
        <item x="414"/>
        <item x="415"/>
        <item x="416"/>
        <item m="1" x="966"/>
        <item m="1" x="1348"/>
        <item m="1" x="688"/>
        <item m="1" x="721"/>
        <item m="1" x="777"/>
        <item m="1" x="578"/>
        <item m="1" x="1068"/>
        <item m="1" x="940"/>
        <item m="1" x="737"/>
        <item m="1" x="615"/>
        <item m="1" x="1296"/>
        <item m="1" x="1032"/>
        <item m="1" x="625"/>
        <item m="1" x="743"/>
        <item m="1" x="1285"/>
        <item m="1" x="821"/>
        <item m="1" x="997"/>
        <item m="1" x="1124"/>
        <item m="1" x="1078"/>
        <item m="1" x="544"/>
        <item m="1" x="977"/>
        <item m="1" x="701"/>
        <item m="1" x="1074"/>
        <item m="1" x="1308"/>
        <item x="441"/>
        <item x="442"/>
        <item m="1" x="631"/>
        <item m="1" x="773"/>
        <item m="1" x="1020"/>
        <item m="1" x="1202"/>
        <item m="1" x="1322"/>
        <item m="1" x="914"/>
        <item m="1" x="1318"/>
        <item m="1" x="583"/>
        <item m="1" x="1188"/>
        <item m="1" x="1233"/>
        <item m="1" x="535"/>
        <item x="454"/>
        <item m="1" x="1072"/>
        <item m="1" x="864"/>
        <item m="1" x="1098"/>
        <item m="1" x="1378"/>
        <item m="1" x="687"/>
        <item m="1" x="741"/>
        <item m="1" x="1300"/>
        <item m="1" x="1265"/>
        <item m="1" x="738"/>
        <item m="1" x="1324"/>
        <item m="1" x="1120"/>
        <item m="1" x="714"/>
        <item m="1" x="1011"/>
        <item m="1" x="524"/>
        <item m="1" x="559"/>
        <item m="1" x="1368"/>
        <item m="1" x="532"/>
        <item m="1" x="838"/>
        <item m="1" x="812"/>
        <item m="1" x="642"/>
        <item m="1" x="948"/>
        <item m="1" x="1021"/>
        <item m="1" x="845"/>
        <item m="1" x="650"/>
        <item m="1" x="1212"/>
        <item x="480"/>
        <item m="1" x="564"/>
        <item m="1" x="563"/>
        <item m="1" x="681"/>
        <item m="1" x="1109"/>
        <item m="1" x="585"/>
        <item m="1" x="661"/>
        <item x="486"/>
        <item x="487"/>
        <item x="488"/>
        <item m="1" x="813"/>
        <item x="489"/>
        <item m="1" x="521"/>
        <item x="490"/>
        <item m="1" x="1162"/>
        <item x="491"/>
        <item x="492"/>
        <item m="1" x="851"/>
        <item m="1" x="647"/>
        <item m="1" x="658"/>
        <item m="1" x="1282"/>
        <item m="1" x="1045"/>
        <item m="1" x="1126"/>
        <item m="1" x="815"/>
        <item x="500"/>
        <item x="501"/>
        <item x="502"/>
        <item x="503"/>
        <item x="504"/>
        <item x="505"/>
        <item x="506"/>
        <item m="1" x="678"/>
        <item x="508"/>
        <item m="1" x="533"/>
        <item x="510"/>
        <item x="511"/>
        <item x="512"/>
        <item x="513"/>
        <item x="514"/>
        <item x="515"/>
        <item x="516"/>
        <item x="517"/>
        <item x="518"/>
        <item x="519"/>
        <item x="520"/>
        <item x="34"/>
        <item x="35"/>
        <item x="36"/>
        <item x="37"/>
        <item x="39"/>
        <item x="40"/>
        <item x="41"/>
        <item x="42"/>
        <item x="43"/>
        <item x="44"/>
        <item x="45"/>
        <item x="46"/>
        <item x="47"/>
        <item x="48"/>
        <item x="50"/>
        <item x="51"/>
        <item x="53"/>
        <item x="54"/>
        <item x="55"/>
        <item x="56"/>
        <item x="57"/>
        <item x="58"/>
        <item x="59"/>
        <item x="64"/>
        <item x="76"/>
        <item x="77"/>
        <item x="78"/>
        <item x="79"/>
        <item x="81"/>
        <item x="82"/>
        <item x="101"/>
        <item x="102"/>
        <item x="105"/>
        <item x="106"/>
        <item x="107"/>
        <item x="108"/>
        <item x="114"/>
        <item x="115"/>
        <item x="116"/>
        <item x="117"/>
        <item x="118"/>
        <item x="119"/>
        <item x="120"/>
        <item x="121"/>
        <item x="122"/>
        <item x="123"/>
        <item x="125"/>
        <item x="126"/>
        <item x="127"/>
        <item x="129"/>
        <item x="130"/>
        <item x="131"/>
        <item x="132"/>
        <item x="140"/>
        <item x="141"/>
        <item x="142"/>
        <item x="143"/>
        <item x="144"/>
        <item x="145"/>
        <item x="146"/>
        <item x="147"/>
        <item x="148"/>
        <item x="149"/>
        <item x="150"/>
        <item x="151"/>
        <item x="152"/>
        <item x="153"/>
        <item x="154"/>
        <item x="155"/>
        <item x="156"/>
        <item x="157"/>
        <item x="168"/>
        <item x="169"/>
        <item x="170"/>
        <item x="171"/>
        <item x="172"/>
        <item x="173"/>
        <item x="174"/>
        <item x="175"/>
        <item x="176"/>
        <item x="180"/>
        <item x="181"/>
        <item x="182"/>
        <item x="183"/>
        <item x="184"/>
        <item x="185"/>
        <item x="186"/>
        <item x="187"/>
        <item x="219"/>
        <item x="220"/>
        <item x="221"/>
        <item x="222"/>
        <item x="223"/>
        <item x="224"/>
        <item x="225"/>
        <item x="226"/>
        <item x="227"/>
        <item x="228"/>
        <item x="229"/>
        <item x="230"/>
        <item x="231"/>
        <item x="232"/>
        <item x="233"/>
        <item x="234"/>
        <item x="235"/>
        <item x="236"/>
        <item x="237"/>
        <item x="243"/>
        <item x="244"/>
        <item x="246"/>
        <item x="247"/>
        <item x="248"/>
        <item x="249"/>
        <item x="250"/>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312"/>
        <item x="315"/>
        <item x="316"/>
        <item x="321"/>
        <item x="322"/>
        <item x="323"/>
        <item x="324"/>
        <item x="325"/>
        <item x="328"/>
        <item x="329"/>
        <item x="330"/>
        <item x="331"/>
        <item x="332"/>
        <item x="333"/>
        <item x="334"/>
        <item x="335"/>
        <item x="336"/>
        <item x="337"/>
        <item x="338"/>
        <item x="353"/>
        <item x="356"/>
        <item x="357"/>
        <item x="358"/>
        <item x="359"/>
        <item x="360"/>
        <item x="361"/>
        <item x="362"/>
        <item x="363"/>
        <item x="365"/>
        <item x="366"/>
        <item x="367"/>
        <item x="368"/>
        <item x="369"/>
        <item x="370"/>
        <item x="371"/>
        <item x="372"/>
        <item x="373"/>
        <item x="374"/>
        <item x="376"/>
        <item x="378"/>
        <item x="379"/>
        <item x="380"/>
        <item x="381"/>
        <item x="382"/>
        <item x="383"/>
        <item x="384"/>
        <item x="385"/>
        <item x="386"/>
        <item x="387"/>
        <item x="388"/>
        <item x="389"/>
        <item x="390"/>
        <item x="391"/>
        <item x="392"/>
        <item x="393"/>
        <item x="394"/>
        <item x="395"/>
        <item x="396"/>
        <item x="397"/>
        <item x="398"/>
        <item x="399"/>
        <item x="404"/>
        <item x="405"/>
        <item x="406"/>
        <item x="407"/>
        <item x="408"/>
        <item x="409"/>
        <item x="410"/>
        <item x="417"/>
        <item x="418"/>
        <item x="419"/>
        <item x="420"/>
        <item x="421"/>
        <item x="422"/>
        <item x="423"/>
        <item x="424"/>
        <item x="425"/>
        <item x="426"/>
        <item x="427"/>
        <item x="428"/>
        <item x="429"/>
        <item x="430"/>
        <item x="431"/>
        <item x="432"/>
        <item x="433"/>
        <item x="434"/>
        <item x="435"/>
        <item x="436"/>
        <item x="437"/>
        <item x="438"/>
        <item x="439"/>
        <item x="440"/>
        <item x="443"/>
        <item x="444"/>
        <item x="445"/>
        <item x="446"/>
        <item x="447"/>
        <item x="448"/>
        <item x="449"/>
        <item x="450"/>
        <item x="451"/>
        <item x="452"/>
        <item x="453"/>
        <item x="455"/>
        <item x="456"/>
        <item x="457"/>
        <item x="458"/>
        <item x="459"/>
        <item x="460"/>
        <item x="461"/>
        <item x="462"/>
        <item x="463"/>
        <item x="464"/>
        <item x="465"/>
        <item x="466"/>
        <item x="467"/>
        <item x="468"/>
        <item x="469"/>
        <item x="470"/>
        <item x="471"/>
        <item x="472"/>
        <item x="473"/>
        <item x="474"/>
        <item x="475"/>
        <item x="476"/>
        <item x="477"/>
        <item x="478"/>
        <item x="479"/>
        <item x="481"/>
        <item x="482"/>
        <item x="483"/>
        <item x="484"/>
        <item x="485"/>
        <item x="493"/>
        <item x="494"/>
        <item x="495"/>
        <item x="496"/>
        <item x="497"/>
        <item x="498"/>
        <item x="499"/>
        <item x="507"/>
        <item x="509"/>
        <item t="default"/>
      </items>
    </pivotField>
    <pivotField compact="0" outline="0" subtotalTop="0" showAll="0"/>
  </pivotFields>
  <rowFields count="2">
    <field x="13"/>
    <field x="26"/>
  </rowFields>
  <rowItems count="174">
    <i>
      <x v="14"/>
      <x v="589"/>
    </i>
    <i>
      <x v="16"/>
      <x v="707"/>
    </i>
    <i>
      <x v="17"/>
      <x v="637"/>
    </i>
    <i>
      <x v="18"/>
      <x v="590"/>
    </i>
    <i r="1">
      <x v="652"/>
    </i>
    <i r="1">
      <x v="776"/>
    </i>
    <i r="1">
      <x v="778"/>
    </i>
    <i>
      <x v="19"/>
      <x v="1278"/>
    </i>
    <i r="1">
      <x v="1361"/>
    </i>
    <i r="1">
      <x v="1380"/>
    </i>
    <i>
      <x v="20"/>
      <x v="968"/>
    </i>
    <i>
      <x v="21"/>
      <x v="708"/>
    </i>
    <i r="1">
      <x v="863"/>
    </i>
    <i r="1">
      <x v="1156"/>
    </i>
    <i r="1">
      <x v="1173"/>
    </i>
    <i r="1">
      <x v="1175"/>
    </i>
    <i r="1">
      <x v="1213"/>
    </i>
    <i r="1">
      <x v="1216"/>
    </i>
    <i>
      <x v="23"/>
      <x v="867"/>
    </i>
    <i>
      <x v="24"/>
      <x v="702"/>
    </i>
    <i r="1">
      <x v="729"/>
    </i>
    <i r="1">
      <x v="1107"/>
    </i>
    <i r="1">
      <x v="1157"/>
    </i>
    <i r="1">
      <x v="1176"/>
    </i>
    <i r="1">
      <x v="1218"/>
    </i>
    <i r="1">
      <x v="1223"/>
    </i>
    <i r="1">
      <x v="1246"/>
    </i>
    <i r="1">
      <x v="1279"/>
    </i>
    <i r="1">
      <x v="1362"/>
    </i>
    <i r="1">
      <x v="1363"/>
    </i>
    <i r="1">
      <x v="1381"/>
    </i>
    <i>
      <x v="25"/>
      <x v="618"/>
    </i>
    <i r="1">
      <x v="1320"/>
    </i>
    <i>
      <x v="26"/>
      <x v="757"/>
    </i>
    <i r="1">
      <x v="864"/>
    </i>
    <i>
      <x v="27"/>
      <x v="591"/>
    </i>
    <i r="1">
      <x v="657"/>
    </i>
    <i r="1">
      <x v="667"/>
    </i>
    <i r="1">
      <x v="1174"/>
    </i>
    <i r="1">
      <x v="1212"/>
    </i>
    <i r="1">
      <x v="1215"/>
    </i>
    <i r="1">
      <x v="1222"/>
    </i>
    <i>
      <x v="29"/>
      <x v="868"/>
    </i>
    <i r="1">
      <x v="1108"/>
    </i>
    <i r="1">
      <x v="1158"/>
    </i>
    <i r="1">
      <x v="1177"/>
    </i>
    <i r="1">
      <x v="1219"/>
    </i>
    <i r="1">
      <x v="1280"/>
    </i>
    <i r="1">
      <x v="1306"/>
    </i>
    <i r="1">
      <x v="1321"/>
    </i>
    <i r="1">
      <x v="1322"/>
    </i>
    <i r="1">
      <x v="1323"/>
    </i>
    <i r="1">
      <x v="1324"/>
    </i>
    <i r="1">
      <x v="1364"/>
    </i>
    <i r="1">
      <x v="1371"/>
    </i>
    <i r="1">
      <x v="1382"/>
    </i>
    <i>
      <x v="30"/>
      <x v="759"/>
    </i>
    <i r="1">
      <x v="920"/>
    </i>
    <i r="1">
      <x v="923"/>
    </i>
    <i r="1">
      <x v="943"/>
    </i>
    <i>
      <x v="31"/>
      <x v="865"/>
    </i>
    <i r="1">
      <x v="1225"/>
    </i>
    <i r="1">
      <x v="1227"/>
    </i>
    <i>
      <x v="32"/>
      <x v="585"/>
    </i>
    <i>
      <x v="34"/>
      <x v="819"/>
    </i>
    <i r="1">
      <x v="1109"/>
    </i>
    <i r="1">
      <x v="1229"/>
    </i>
    <i r="1">
      <x v="1247"/>
    </i>
    <i r="1">
      <x v="1281"/>
    </i>
    <i r="1">
      <x v="1325"/>
    </i>
    <i r="1">
      <x v="1326"/>
    </i>
    <i r="1">
      <x v="1365"/>
    </i>
    <i r="1">
      <x v="1372"/>
    </i>
    <i>
      <x v="35"/>
      <x v="621"/>
    </i>
    <i r="1">
      <x v="641"/>
    </i>
    <i r="1">
      <x v="1080"/>
    </i>
    <i r="1">
      <x v="1214"/>
    </i>
    <i r="1">
      <x v="1217"/>
    </i>
    <i>
      <x v="36"/>
      <x v="866"/>
    </i>
    <i r="1">
      <x v="918"/>
    </i>
    <i r="1">
      <x v="1230"/>
    </i>
    <i>
      <x v="38"/>
      <x v="730"/>
    </i>
    <i r="1">
      <x v="820"/>
    </i>
    <i r="1">
      <x v="894"/>
    </i>
    <i r="1">
      <x v="1110"/>
    </i>
    <i r="1">
      <x v="1123"/>
    </i>
    <i r="1">
      <x v="1178"/>
    </i>
    <i r="1">
      <x v="1233"/>
    </i>
    <i r="1">
      <x v="1327"/>
    </i>
    <i r="1">
      <x v="1328"/>
    </i>
    <i>
      <x v="40"/>
      <x v="761"/>
    </i>
    <i r="1">
      <x v="917"/>
    </i>
    <i r="1">
      <x v="945"/>
    </i>
    <i r="1">
      <x v="1234"/>
    </i>
    <i>
      <x v="43"/>
      <x v="697"/>
    </i>
    <i r="1">
      <x v="1207"/>
    </i>
    <i r="1">
      <x v="1208"/>
    </i>
    <i r="1">
      <x v="1248"/>
    </i>
    <i r="1">
      <x v="1282"/>
    </i>
    <i r="1">
      <x v="1366"/>
    </i>
    <i r="1">
      <x v="1373"/>
    </i>
    <i>
      <x v="48"/>
      <x v="731"/>
    </i>
    <i r="1">
      <x v="885"/>
    </i>
    <i r="1">
      <x v="1111"/>
    </i>
    <i r="1">
      <x v="1124"/>
    </i>
    <i r="1">
      <x v="1137"/>
    </i>
    <i r="1">
      <x v="1160"/>
    </i>
    <i r="1">
      <x v="1179"/>
    </i>
    <i r="1">
      <x v="1236"/>
    </i>
    <i r="1">
      <x v="1329"/>
    </i>
    <i r="1">
      <x v="1367"/>
    </i>
    <i>
      <x v="50"/>
      <x v="886"/>
    </i>
    <i>
      <x v="53"/>
      <x v="887"/>
    </i>
    <i r="1">
      <x v="1146"/>
    </i>
    <i r="1">
      <x v="1209"/>
    </i>
    <i r="1">
      <x v="1210"/>
    </i>
    <i r="1">
      <x v="1249"/>
    </i>
    <i r="1">
      <x v="1283"/>
    </i>
    <i r="1">
      <x v="1374"/>
    </i>
    <i>
      <x v="57"/>
      <x v="888"/>
    </i>
    <i r="1">
      <x v="1112"/>
    </i>
    <i r="1">
      <x v="1138"/>
    </i>
    <i r="1">
      <x v="1147"/>
    </i>
    <i r="1">
      <x v="1150"/>
    </i>
    <i r="1">
      <x v="1160"/>
    </i>
    <i r="1">
      <x v="1180"/>
    </i>
    <i r="1">
      <x v="1192"/>
    </i>
    <i r="1">
      <x v="1238"/>
    </i>
    <i r="1">
      <x v="1284"/>
    </i>
    <i r="1">
      <x v="1330"/>
    </i>
    <i>
      <x v="60"/>
      <x v="1093"/>
    </i>
    <i r="1">
      <x v="1094"/>
    </i>
    <i r="1">
      <x v="1113"/>
    </i>
    <i r="1">
      <x v="1132"/>
    </i>
    <i r="1">
      <x v="1163"/>
    </i>
    <i r="1">
      <x v="1211"/>
    </i>
    <i r="1">
      <x v="1221"/>
    </i>
    <i r="1">
      <x v="1250"/>
    </i>
    <i r="1">
      <x v="1263"/>
    </i>
    <i r="1">
      <x v="1295"/>
    </i>
    <i r="1">
      <x v="1331"/>
    </i>
    <i r="1">
      <x v="1368"/>
    </i>
    <i>
      <x v="61"/>
      <x v="1114"/>
    </i>
    <i r="1">
      <x v="1134"/>
    </i>
    <i r="1">
      <x v="1145"/>
    </i>
    <i r="1">
      <x v="1148"/>
    </i>
    <i r="1">
      <x v="1193"/>
    </i>
    <i r="1">
      <x v="1240"/>
    </i>
    <i r="1">
      <x v="1332"/>
    </i>
    <i r="1">
      <x v="1375"/>
    </i>
    <i r="1">
      <x v="1384"/>
    </i>
    <i>
      <x v="63"/>
      <x v="1095"/>
    </i>
    <i r="1">
      <x v="1120"/>
    </i>
    <i r="1">
      <x v="1125"/>
    </i>
    <i r="1">
      <x v="1126"/>
    </i>
    <i r="1">
      <x v="1220"/>
    </i>
    <i r="1">
      <x v="1333"/>
    </i>
    <i r="1">
      <x v="1369"/>
    </i>
    <i>
      <x v="64"/>
      <x v="1072"/>
    </i>
    <i r="1">
      <x v="1115"/>
    </i>
    <i r="1">
      <x v="1131"/>
    </i>
    <i r="1">
      <x v="1133"/>
    </i>
    <i r="1">
      <x v="1149"/>
    </i>
    <i r="1">
      <x v="1195"/>
    </i>
    <i r="1">
      <x v="1242"/>
    </i>
    <i r="1">
      <x v="1264"/>
    </i>
    <i r="1">
      <x v="1296"/>
    </i>
    <i r="1">
      <x v="1334"/>
    </i>
    <i>
      <x v="65"/>
      <x v="1096"/>
    </i>
    <i r="1">
      <x v="1196"/>
    </i>
    <i r="1">
      <x v="1370"/>
    </i>
    <i>
      <x v="71"/>
      <x v="1119"/>
    </i>
    <i r="1">
      <x v="1198"/>
    </i>
    <i>
      <x v="85"/>
      <x v="1316"/>
    </i>
  </rowItems>
  <colItems count="1">
    <i/>
  </colItems>
  <pageFields count="3">
    <pageField fld="12" item="0" hier="-1"/>
    <pageField fld="23" item="1" hier="-1"/>
    <pageField fld="1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772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gridDropZones="1" multipleFieldFilters="0">
  <location ref="N7:U80" firstHeaderRow="2" firstDataRow="2" firstDataCol="2" rowPageCount="3" colPageCount="1"/>
  <pivotFields count="28">
    <pivotField compact="0" numFmtId="164"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multipleItemSelectionAllowed="1" showAll="0"/>
    <pivotField compact="0" outline="0" subtotalTop="0" multipleItemSelectionAllowed="1" showAll="0" defaultSubtotal="0"/>
    <pivotField compact="0" outline="0" subtotalTop="0" showAll="0"/>
    <pivotField compact="0" outline="0" subtotalTop="0" showAll="0"/>
    <pivotField compact="0" outline="0" subtotalTop="0" showAll="0"/>
    <pivotField compact="0" outline="0" subtotalTop="0" showAll="0" defaultSubtotal="0"/>
    <pivotField axis="axisPage" compact="0" outline="0" subtotalTop="0" showAll="0">
      <items count="4">
        <item x="1"/>
        <item x="0"/>
        <item m="1" x="2"/>
        <item t="default"/>
      </items>
    </pivotField>
    <pivotField axis="axisRow" compact="0" outline="0" subtotalTop="0" showAll="0" defaultSubtotal="0">
      <items count="117">
        <item m="1" x="95"/>
        <item m="1" x="81"/>
        <item m="1" x="96"/>
        <item m="1" x="114"/>
        <item m="1" x="72"/>
        <item m="1" x="83"/>
        <item m="1" x="90"/>
        <item m="1" x="97"/>
        <item m="1" x="101"/>
        <item m="1" x="107"/>
        <item m="1" x="109"/>
        <item m="1" x="115"/>
        <item m="1" x="67"/>
        <item m="1" x="73"/>
        <item x="11"/>
        <item m="1" x="84"/>
        <item x="36"/>
        <item x="29"/>
        <item x="8"/>
        <item x="38"/>
        <item x="42"/>
        <item x="37"/>
        <item x="35"/>
        <item x="1"/>
        <item x="19"/>
        <item x="24"/>
        <item x="39"/>
        <item x="9"/>
        <item x="43"/>
        <item x="7"/>
        <item x="40"/>
        <item x="0"/>
        <item x="6"/>
        <item m="1" x="65"/>
        <item x="12"/>
        <item x="2"/>
        <item x="18"/>
        <item x="30"/>
        <item x="10"/>
        <item m="1" x="98"/>
        <item x="3"/>
        <item x="34"/>
        <item m="1" x="80"/>
        <item x="13"/>
        <item x="46"/>
        <item x="41"/>
        <item x="4"/>
        <item x="57"/>
        <item x="25"/>
        <item x="20"/>
        <item x="5"/>
        <item m="1" x="111"/>
        <item m="1" x="89"/>
        <item x="21"/>
        <item m="1" x="92"/>
        <item x="47"/>
        <item x="14"/>
        <item x="26"/>
        <item x="48"/>
        <item x="31"/>
        <item x="15"/>
        <item x="27"/>
        <item m="1" x="105"/>
        <item x="16"/>
        <item x="28"/>
        <item x="17"/>
        <item m="1" x="74"/>
        <item m="1" x="110"/>
        <item x="61"/>
        <item x="23"/>
        <item x="59"/>
        <item x="33"/>
        <item x="22"/>
        <item x="50"/>
        <item x="60"/>
        <item m="1" x="75"/>
        <item x="49"/>
        <item x="44"/>
        <item m="1" x="68"/>
        <item x="32"/>
        <item x="51"/>
        <item x="45"/>
        <item x="52"/>
        <item m="1" x="88"/>
        <item m="1" x="76"/>
        <item x="58"/>
        <item m="1" x="91"/>
        <item m="1" x="85"/>
        <item x="62"/>
        <item m="1" x="78"/>
        <item m="1" x="103"/>
        <item m="1" x="71"/>
        <item m="1" x="64"/>
        <item x="63"/>
        <item m="1" x="102"/>
        <item m="1" x="93"/>
        <item m="1" x="100"/>
        <item m="1" x="86"/>
        <item m="1" x="112"/>
        <item m="1" x="104"/>
        <item x="53"/>
        <item m="1" x="99"/>
        <item x="56"/>
        <item m="1" x="70"/>
        <item m="1" x="87"/>
        <item m="1" x="108"/>
        <item m="1" x="82"/>
        <item x="54"/>
        <item m="1" x="66"/>
        <item x="55"/>
        <item m="1" x="116"/>
        <item m="1" x="106"/>
        <item m="1" x="79"/>
        <item m="1" x="94"/>
        <item m="1" x="77"/>
        <item m="1" x="69"/>
        <item m="1" x="113"/>
      </items>
      <extLst>
        <ext xmlns:x14="http://schemas.microsoft.com/office/spreadsheetml/2009/9/main" uri="{2946ED86-A175-432a-8AC1-64E0C546D7DE}">
          <x14:pivotField fillDownLabels="1"/>
        </ext>
      </extLst>
    </pivotField>
    <pivotField compact="0" outline="0" subtotalTop="0" showAll="0"/>
    <pivotField compact="0" outline="0" showAll="0"/>
    <pivotField compact="0" outline="0" showAll="0"/>
    <pivotField compact="0" outline="0" subtotalTop="0" showAll="0"/>
    <pivotField compact="0" outline="0" subtotalTop="0" showAll="0"/>
    <pivotField axis="axisPage" compact="0" numFmtId="165" outline="0" subtotalTop="0" multipleItemSelectionAllowed="1" showAll="0">
      <items count="664">
        <item h="1" m="1" x="484"/>
        <item h="1" m="1" x="412"/>
        <item h="1" m="1" x="399"/>
        <item h="1" m="1" x="536"/>
        <item h="1" m="1" x="487"/>
        <item h="1" m="1" x="571"/>
        <item h="1" m="1" x="400"/>
        <item h="1" m="1" x="414"/>
        <item h="1" m="1" x="218"/>
        <item h="1" m="1" x="449"/>
        <item h="1" m="1" x="569"/>
        <item h="1" m="1" x="572"/>
        <item h="1" m="1" x="612"/>
        <item h="1" m="1" x="623"/>
        <item h="1" m="1" x="366"/>
        <item h="1" m="1" x="382"/>
        <item h="1" m="1" x="170"/>
        <item h="1" m="1" x="415"/>
        <item h="1" m="1" x="205"/>
        <item h="1" m="1" x="432"/>
        <item h="1" m="1" x="451"/>
        <item h="1" m="1" x="489"/>
        <item h="1" m="1" x="526"/>
        <item h="1" m="1" x="598"/>
        <item h="1" m="1" x="292"/>
        <item h="1" m="1" x="416"/>
        <item h="1" m="1" x="566"/>
        <item h="1" m="1" x="433"/>
        <item h="1" m="1" x="452"/>
        <item h="1" m="1" x="490"/>
        <item h="1" m="1" x="280"/>
        <item h="1" m="1" x="528"/>
        <item h="1" m="1" x="548"/>
        <item h="1" m="1" x="313"/>
        <item h="1" m="1" x="357"/>
        <item h="1" m="1" x="380"/>
        <item h="1" m="1" x="293"/>
        <item h="1" m="1" x="651"/>
        <item h="1" m="1" x="367"/>
        <item h="1" m="1" x="383"/>
        <item h="1" m="1" x="499"/>
        <item h="1" m="1" x="384"/>
        <item h="1" m="1" x="417"/>
        <item h="1" m="1" x="198"/>
        <item h="1" m="1" x="264"/>
        <item h="1" m="1" x="505"/>
        <item h="1" m="1" x="454"/>
        <item h="1" m="1" x="567"/>
        <item h="1" m="1" x="278"/>
        <item h="1" m="1" x="471"/>
        <item h="1" m="1" x="510"/>
        <item h="1" m="1" x="524"/>
        <item h="1" m="1" x="279"/>
        <item h="1" m="1" x="491"/>
        <item h="1" m="1" x="238"/>
        <item h="1" m="1" x="538"/>
        <item h="1" m="1" x="585"/>
        <item h="1" m="1" x="283"/>
        <item h="1" m="1" x="597"/>
        <item h="1" m="1" x="549"/>
        <item h="1" m="1" x="573"/>
        <item h="1" m="1" x="277"/>
        <item h="1" m="1" x="298"/>
        <item h="1" m="1" x="334"/>
        <item h="1" m="1" x="577"/>
        <item h="1" m="1" x="599"/>
        <item h="1" m="1" x="659"/>
        <item h="1" m="1" x="368"/>
        <item h="1" m="1" x="385"/>
        <item h="1" m="1" x="230"/>
        <item h="1" m="1" x="402"/>
        <item h="1" m="1" x="255"/>
        <item h="1" m="1" x="554"/>
        <item h="1" m="1" x="418"/>
        <item h="1" m="1" x="436"/>
        <item h="1" m="1" x="235"/>
        <item h="1" m="1" x="249"/>
        <item h="1" m="1" x="455"/>
        <item h="1" m="1" x="240"/>
        <item h="1" m="1" x="275"/>
        <item h="1" m="1" x="226"/>
        <item h="1" m="1" x="327"/>
        <item h="1" m="1" x="494"/>
        <item h="1" m="1" x="514"/>
        <item h="1" m="1" x="586"/>
        <item h="1" m="1" x="307"/>
        <item h="1" m="1" x="655"/>
        <item h="1" m="1" x="529"/>
        <item h="1" m="1" x="589"/>
        <item h="1" m="1" x="610"/>
        <item h="1" m="1" x="340"/>
        <item h="1" m="1" x="132"/>
        <item h="1" m="1" x="550"/>
        <item h="1" m="1" x="575"/>
        <item h="1" m="1" x="613"/>
        <item h="1" m="1" x="628"/>
        <item h="1" m="1" x="350"/>
        <item h="1" m="1" x="141"/>
        <item h="1" m="1" x="579"/>
        <item h="1" m="1" x="593"/>
        <item h="1" m="1" x="616"/>
        <item h="1" m="1" x="642"/>
        <item h="1" m="1" x="372"/>
        <item h="1" m="1" x="601"/>
        <item h="1" m="1" x="634"/>
        <item h="1" m="1" x="660"/>
        <item h="1" m="1" x="369"/>
        <item h="1" m="1" x="145"/>
        <item h="1" m="1" x="171"/>
        <item h="1" m="1" x="413"/>
        <item h="1" m="1" x="424"/>
        <item h="1" m="1" x="181"/>
        <item h="1" m="1" x="386"/>
        <item h="1" m="1" x="163"/>
        <item h="1" m="1" x="176"/>
        <item h="1" m="1" x="441"/>
        <item h="1" m="1" x="520"/>
        <item h="1" m="1" x="403"/>
        <item h="1" m="1" x="464"/>
        <item h="1" m="1" x="219"/>
        <item h="1" m="1" x="503"/>
        <item h="1" m="1" x="555"/>
        <item h="1" m="1" x="419"/>
        <item h="1" m="1" x="180"/>
        <item h="1" m="1" x="183"/>
        <item h="1" m="1" x="434"/>
        <item h="1" m="1" x="506"/>
        <item h="1" m="1" x="272"/>
        <item h="1" m="1" x="437"/>
        <item h="1" m="1" x="465"/>
        <item h="1" m="1" x="202"/>
        <item h="1" m="1" x="470"/>
        <item h="1" m="1" x="207"/>
        <item h="1" m="1" x="508"/>
        <item h="1" m="1" x="236"/>
        <item h="1" m="1" x="457"/>
        <item h="1" m="1" x="525"/>
        <item h="1" m="1" x="537"/>
        <item h="1" x="27"/>
        <item h="1" m="1" x="305"/>
        <item h="1" m="1" x="474"/>
        <item h="1" m="1" x="211"/>
        <item h="1" m="1" x="492"/>
        <item h="1" m="1" x="241"/>
        <item h="1" m="1" x="570"/>
        <item h="1" m="1" x="495"/>
        <item h="1" m="1" x="588"/>
        <item h="1" m="1" x="296"/>
        <item h="1" m="1" x="531"/>
        <item h="1" m="1" x="284"/>
        <item h="1" m="1" x="611"/>
        <item h="1" m="1" x="621"/>
        <item h="1" m="1" x="311"/>
        <item h="1" m="1" x="335"/>
        <item h="1" m="1" x="649"/>
        <item h="1" m="1" x="346"/>
        <item h="1" m="1" x="551"/>
        <item h="1" m="1" x="301"/>
        <item h="1" m="1" x="336"/>
        <item h="1" m="1" x="351"/>
        <item h="1" m="1" x="138"/>
        <item h="1" m="1" x="580"/>
        <item h="1" x="26"/>
        <item h="1" m="1" x="337"/>
        <item h="1" m="1" x="602"/>
        <item h="1" m="1" x="303"/>
        <item h="1" m="1" x="316"/>
        <item h="1" m="1" x="330"/>
        <item h="1" m="1" x="339"/>
        <item h="1" m="1" x="136"/>
        <item h="1" m="1" x="370"/>
        <item h="1" m="1" x="146"/>
        <item h="1" m="1" x="396"/>
        <item h="1" m="1" x="160"/>
        <item h="1" m="1" x="401"/>
        <item h="1" x="84"/>
        <item h="1" m="1" x="172"/>
        <item h="1" m="1" x="175"/>
        <item h="1" m="1" x="425"/>
        <item h="1" m="1" x="446"/>
        <item h="1" m="1" x="468"/>
        <item h="1" m="1" x="500"/>
        <item h="1" m="1" x="387"/>
        <item h="1" m="1" x="182"/>
        <item h="1" m="1" x="442"/>
        <item h="1" m="1" x="463"/>
        <item h="1" m="1" x="231"/>
        <item h="1" m="1" x="404"/>
        <item h="1" m="1" x="420"/>
        <item h="1" m="1" x="184"/>
        <item h="1" m="1" x="193"/>
        <item h="1" m="1" x="480"/>
        <item h="1" m="1" x="250"/>
        <item h="1" m="1" x="273"/>
        <item h="1" m="1" x="438"/>
        <item h="1" m="1" x="467"/>
        <item h="1" m="1" x="251"/>
        <item h="1" m="1" x="287"/>
        <item h="1" m="1" x="459"/>
        <item h="1" m="1" x="472"/>
        <item h="1" m="1" x="227"/>
        <item h="1" m="1" x="546"/>
        <item h="1" m="1" x="267"/>
        <item h="1" m="1" x="281"/>
        <item h="1" m="1" x="596"/>
        <item h="1" m="1" x="288"/>
        <item h="1" m="1" x="607"/>
        <item h="1" m="1" x="306"/>
        <item h="1" m="1" x="475"/>
        <item h="1" m="1" x="215"/>
        <item h="1" m="1" x="515"/>
        <item h="1" m="1" x="560"/>
        <item h="1" m="1" x="282"/>
        <item h="1" m="1" x="289"/>
        <item h="1" m="1" x="620"/>
        <item h="1" m="1" x="496"/>
        <item h="1" m="1" x="530"/>
        <item h="1" x="28"/>
        <item h="1" m="1" x="309"/>
        <item h="1" x="83"/>
        <item h="1" m="1" x="341"/>
        <item h="1" m="1" x="533"/>
        <item h="1" m="1" x="247"/>
        <item h="1" m="1" x="260"/>
        <item h="1" m="1" x="270"/>
        <item h="1" m="1" x="576"/>
        <item h="1" m="1" x="614"/>
        <item h="1" m="1" x="299"/>
        <item h="1" m="1" x="320"/>
        <item h="1" m="1" x="656"/>
        <item h="1" m="1" x="552"/>
        <item h="1" m="1" x="594"/>
        <item h="1" m="1" x="624"/>
        <item h="1" m="1" x="630"/>
        <item h="1" m="1" x="323"/>
        <item h="1" m="1" x="652"/>
        <item h="1" m="1" x="343"/>
        <item h="1" m="1" x="134"/>
        <item h="1" m="1" x="353"/>
        <item h="1" m="1" x="142"/>
        <item h="1" m="1" x="373"/>
        <item h="1" m="1" x="582"/>
        <item h="1" m="1" x="286"/>
        <item h="1" m="1" x="302"/>
        <item h="1" m="1" x="315"/>
        <item h="1" m="1" x="325"/>
        <item h="1" m="1" x="635"/>
        <item h="1" m="1" x="329"/>
        <item h="1" m="1" x="643"/>
        <item h="1" m="1" x="345"/>
        <item h="1" m="1" x="661"/>
        <item h="1" m="1" x="140"/>
        <item h="1" m="1" x="604"/>
        <item h="1" m="1" x="318"/>
        <item h="1" m="1" x="331"/>
        <item h="1" m="1" x="645"/>
        <item h="1" m="1" x="347"/>
        <item h="1" m="1" x="355"/>
        <item h="1" m="1" x="360"/>
        <item h="1" m="1" x="377"/>
        <item h="1" m="1" x="381"/>
        <item h="1" m="1" x="410"/>
        <item h="1" m="1" x="167"/>
        <item x="124"/>
        <item m="1" x="147"/>
        <item m="1" x="156"/>
        <item m="1" x="161"/>
        <item m="1" x="164"/>
        <item m="1" x="177"/>
        <item m="1" x="426"/>
        <item m="1" x="190"/>
        <item m="1" x="447"/>
        <item m="1" x="462"/>
        <item m="1" x="197"/>
        <item m="1" x="501"/>
        <item m="1" x="389"/>
        <item m="1" x="186"/>
        <item m="1" x="443"/>
        <item m="1" x="448"/>
        <item m="1" x="199"/>
        <item m="1" x="206"/>
        <item m="1" x="232"/>
        <item m="1" x="405"/>
        <item m="1" x="428"/>
        <item m="1" x="187"/>
        <item m="1" x="486"/>
        <item m="1" x="234"/>
        <item m="1" x="521"/>
        <item m="1" x="421"/>
        <item m="1" x="430"/>
        <item m="1" x="208"/>
        <item m="1" x="482"/>
        <item m="1" x="214"/>
        <item m="1" x="222"/>
        <item m="1" x="522"/>
        <item m="1" x="544"/>
        <item m="1" x="265"/>
        <item m="1" x="568"/>
        <item m="1" x="274"/>
        <item m="1" x="439"/>
        <item m="1" x="458"/>
        <item m="1" x="224"/>
        <item m="1" x="257"/>
        <item m="1" x="460"/>
        <item m="1" x="204"/>
        <item m="1" x="212"/>
        <item m="1" x="493"/>
        <item m="1" x="228"/>
        <item m="1" x="527"/>
        <item m="1" x="254"/>
        <item m="1" x="547"/>
        <item m="1" x="268"/>
        <item m="1" x="476"/>
        <item m="1" x="216"/>
        <item m="1" x="516"/>
        <item m="1" x="258"/>
        <item m="1" x="608"/>
        <item m="1" x="627"/>
        <item m="1" x="498"/>
        <item m="1" x="239"/>
        <item m="1" x="246"/>
        <item m="1" x="574"/>
        <item m="1" x="590"/>
        <item m="1" x="622"/>
        <item x="122"/>
        <item m="1" x="534"/>
        <item m="1" x="248"/>
        <item m="1" x="543"/>
        <item m="1" x="578"/>
        <item x="131"/>
        <item m="1" x="650"/>
        <item m="1" x="133"/>
        <item m="1" x="352"/>
        <item m="1" x="553"/>
        <item m="1" x="314"/>
        <item m="1" x="631"/>
        <item m="1" x="344"/>
        <item m="1" x="139"/>
        <item m="1" x="358"/>
        <item m="1" x="143"/>
        <item m="1" x="374"/>
        <item m="1" x="150"/>
        <item m="1" x="583"/>
        <item m="1" x="603"/>
        <item m="1" x="317"/>
        <item x="128"/>
        <item m="1" x="653"/>
        <item m="1" x="394"/>
        <item m="1" x="605"/>
        <item m="1" x="662"/>
        <item m="1" x="362"/>
        <item m="1" x="154"/>
        <item x="87"/>
        <item x="127"/>
        <item m="1" x="388"/>
        <item m="1" x="397"/>
        <item m="1" x="162"/>
        <item x="129"/>
        <item m="1" x="165"/>
        <item m="1" x="178"/>
        <item x="99"/>
        <item x="126"/>
        <item m="1" x="502"/>
        <item m="1" x="391"/>
        <item m="1" x="398"/>
        <item m="1" x="191"/>
        <item m="1" x="450"/>
        <item m="1" x="200"/>
        <item m="1" x="220"/>
        <item m="1" x="504"/>
        <item m="1" x="233"/>
        <item m="1" x="406"/>
        <item m="1" x="166"/>
        <item x="68"/>
        <item m="1" x="453"/>
        <item m="1" x="469"/>
        <item m="1" x="556"/>
        <item x="38"/>
        <item m="1" x="209"/>
        <item m="1" x="237"/>
        <item m="1" x="266"/>
        <item x="65"/>
        <item m="1" x="512"/>
        <item x="29"/>
        <item x="53"/>
        <item x="30"/>
        <item x="5"/>
        <item x="97"/>
        <item m="1" x="242"/>
        <item m="1" x="539"/>
        <item x="20"/>
        <item m="1" x="561"/>
        <item m="1" x="587"/>
        <item x="52"/>
        <item x="69"/>
        <item m="1" x="308"/>
        <item m="1" x="477"/>
        <item m="1" x="497"/>
        <item x="21"/>
        <item m="1" x="518"/>
        <item m="1" x="244"/>
        <item m="1" x="562"/>
        <item x="60"/>
        <item m="1" x="297"/>
        <item m="1" x="328"/>
        <item m="1" x="639"/>
        <item x="96"/>
        <item x="115"/>
        <item m="1" x="285"/>
        <item m="1" x="291"/>
        <item m="1" x="615"/>
        <item m="1" x="321"/>
        <item m="1" x="342"/>
        <item x="86"/>
        <item x="89"/>
        <item m="1" x="565"/>
        <item m="1" x="617"/>
        <item m="1" x="625"/>
        <item x="40"/>
        <item m="1" x="263"/>
        <item m="1" x="633"/>
        <item x="51"/>
        <item m="1" x="644"/>
        <item m="1" x="338"/>
        <item m="1" x="359"/>
        <item x="31"/>
        <item m="1" x="375"/>
        <item x="39"/>
        <item x="73"/>
        <item m="1" x="319"/>
        <item x="70"/>
        <item m="1" x="361"/>
        <item m="1" x="144"/>
        <item m="1" x="395"/>
        <item m="1" x="606"/>
        <item x="110"/>
        <item m="1" x="332"/>
        <item m="1" x="647"/>
        <item x="13"/>
        <item x="3"/>
        <item m="1" x="348"/>
        <item m="1" x="364"/>
        <item m="1" x="411"/>
        <item x="4"/>
        <item m="1" x="148"/>
        <item m="1" x="153"/>
        <item m="1" x="390"/>
        <item m="1" x="157"/>
        <item m="1" x="173"/>
        <item m="1" x="179"/>
        <item x="7"/>
        <item x="80"/>
        <item m="1" x="479"/>
        <item x="108"/>
        <item x="22"/>
        <item x="8"/>
        <item x="114"/>
        <item x="125"/>
        <item x="2"/>
        <item x="113"/>
        <item m="1" x="201"/>
        <item m="1" x="407"/>
        <item m="1" x="174"/>
        <item x="41"/>
        <item x="117"/>
        <item m="1" x="444"/>
        <item m="1" x="466"/>
        <item m="1" x="203"/>
        <item m="1" x="488"/>
        <item m="1" x="523"/>
        <item m="1" x="545"/>
        <item m="1" x="256"/>
        <item x="116"/>
        <item x="46"/>
        <item m="1" x="445"/>
        <item x="63"/>
        <item m="1" x="511"/>
        <item x="14"/>
        <item x="17"/>
        <item x="82"/>
        <item x="6"/>
        <item m="1" x="513"/>
        <item x="71"/>
        <item x="32"/>
        <item x="35"/>
        <item x="44"/>
        <item x="94"/>
        <item m="1" x="243"/>
        <item m="1" x="540"/>
        <item x="66"/>
        <item x="76"/>
        <item m="1" x="519"/>
        <item m="1" x="532"/>
        <item m="1" x="259"/>
        <item m="1" x="563"/>
        <item m="1" x="269"/>
        <item m="1" x="591"/>
        <item m="1" x="312"/>
        <item m="1" x="640"/>
        <item x="72"/>
        <item x="24"/>
        <item m="1" x="592"/>
        <item m="1" x="657"/>
        <item x="75"/>
        <item x="123"/>
        <item m="1" x="581"/>
        <item m="1" x="600"/>
        <item m="1" x="295"/>
        <item x="93"/>
        <item x="12"/>
        <item m="1" x="632"/>
        <item m="1" x="324"/>
        <item x="107"/>
        <item x="42"/>
        <item x="25"/>
        <item x="54"/>
        <item x="88"/>
        <item m="1" x="376"/>
        <item m="1" x="151"/>
        <item x="43"/>
        <item m="1" x="619"/>
        <item x="18"/>
        <item x="57"/>
        <item x="98"/>
        <item x="118"/>
        <item m="1" x="137"/>
        <item m="1" x="356"/>
        <item x="33"/>
        <item m="1" x="363"/>
        <item x="105"/>
        <item x="78"/>
        <item x="130"/>
        <item m="1" x="638"/>
        <item x="103"/>
        <item x="62"/>
        <item x="104"/>
        <item m="1" x="365"/>
        <item x="64"/>
        <item m="1" x="159"/>
        <item m="1" x="168"/>
        <item x="77"/>
        <item x="85"/>
        <item m="1" x="379"/>
        <item m="1" x="392"/>
        <item m="1" x="427"/>
        <item x="91"/>
        <item x="16"/>
        <item x="15"/>
        <item m="1" x="192"/>
        <item m="1" x="485"/>
        <item x="67"/>
        <item m="1" x="158"/>
        <item x="120"/>
        <item m="1" x="194"/>
        <item m="1" x="481"/>
        <item m="1" x="213"/>
        <item x="90"/>
        <item m="1" x="408"/>
        <item x="11"/>
        <item m="1" x="456"/>
        <item x="10"/>
        <item m="1" x="252"/>
        <item x="121"/>
        <item m="1" x="557"/>
        <item x="1"/>
        <item m="1" x="431"/>
        <item m="1" x="189"/>
        <item m="1" x="473"/>
        <item m="1" x="210"/>
        <item m="1" x="483"/>
        <item x="92"/>
        <item m="1" x="253"/>
        <item x="23"/>
        <item x="112"/>
        <item m="1" x="276"/>
        <item x="36"/>
        <item x="119"/>
        <item x="59"/>
        <item m="1" x="229"/>
        <item x="48"/>
        <item x="9"/>
        <item x="34"/>
        <item x="95"/>
        <item x="102"/>
        <item m="1" x="290"/>
        <item x="79"/>
        <item m="1" x="217"/>
        <item m="1" x="245"/>
        <item m="1" x="541"/>
        <item x="100"/>
        <item m="1" x="310"/>
        <item m="1" x="478"/>
        <item m="1" x="261"/>
        <item m="1" x="564"/>
        <item m="1" x="300"/>
        <item m="1" x="629"/>
        <item m="1" x="322"/>
        <item m="1" x="641"/>
        <item m="1" x="595"/>
        <item m="1" x="294"/>
        <item x="81"/>
        <item m="1" x="658"/>
        <item m="1" x="535"/>
        <item m="1" x="618"/>
        <item m="1" x="326"/>
        <item m="1" x="135"/>
        <item m="1" x="354"/>
        <item x="47"/>
        <item m="1" x="271"/>
        <item m="1" x="584"/>
        <item x="101"/>
        <item x="45"/>
        <item m="1" x="636"/>
        <item m="1" x="646"/>
        <item m="1" x="378"/>
        <item x="19"/>
        <item x="49"/>
        <item m="1" x="304"/>
        <item m="1" x="626"/>
        <item m="1" x="637"/>
        <item m="1" x="333"/>
        <item m="1" x="648"/>
        <item m="1" x="654"/>
        <item m="1" x="349"/>
        <item x="55"/>
        <item x="56"/>
        <item x="37"/>
        <item x="109"/>
        <item x="58"/>
        <item m="1" x="155"/>
        <item m="1" x="169"/>
        <item x="106"/>
        <item m="1" x="149"/>
        <item m="1" x="393"/>
        <item x="0"/>
        <item x="50"/>
        <item m="1" x="429"/>
        <item m="1" x="435"/>
        <item x="111"/>
        <item m="1" x="196"/>
        <item m="1" x="221"/>
        <item m="1" x="507"/>
        <item x="74"/>
        <item x="61"/>
        <item m="1" x="509"/>
        <item m="1" x="409"/>
        <item m="1" x="422"/>
        <item m="1" x="188"/>
        <item m="1" x="195"/>
        <item m="1" x="225"/>
        <item m="1" x="558"/>
        <item m="1" x="423"/>
        <item m="1" x="185"/>
        <item m="1" x="559"/>
        <item m="1" x="440"/>
        <item m="1" x="517"/>
        <item m="1" x="609"/>
        <item m="1" x="461"/>
        <item m="1" x="542"/>
        <item m="1" x="262"/>
        <item m="1" x="152"/>
        <item h="1" m="1" x="371"/>
        <item h="1" m="1" x="223"/>
        <item t="default"/>
      </items>
    </pivotField>
    <pivotField compact="0" numFmtId="165" outline="0" subtotalTop="0" showAll="0"/>
    <pivotField compact="0" outline="0" subtotalTop="0" showAll="0"/>
    <pivotField compact="0" outline="0" subtotalTop="0" showAll="0"/>
    <pivotField axis="axisPage" compact="0" outline="0" showAll="0">
      <items count="4">
        <item m="1" x="2"/>
        <item x="0"/>
        <item x="1"/>
        <item t="default"/>
      </items>
    </pivotField>
    <pivotField compact="0" outline="0" showAll="0"/>
    <pivotField compact="0" outline="0" showAll="0"/>
    <pivotField axis="axisRow" compact="0" outline="0" subtotalTop="0" showAll="0">
      <items count="1386">
        <item m="1" x="1034"/>
        <item m="1" x="826"/>
        <item m="1" x="1177"/>
        <item m="1" x="917"/>
        <item m="1" x="1012"/>
        <item m="1" x="1106"/>
        <item m="1" x="590"/>
        <item m="1" x="949"/>
        <item m="1" x="1207"/>
        <item m="1" x="691"/>
        <item m="1" x="1046"/>
        <item m="1" x="536"/>
        <item m="1" x="624"/>
        <item m="1" x="978"/>
        <item m="1" x="1237"/>
        <item m="1" x="716"/>
        <item m="1" x="1067"/>
        <item m="1" x="682"/>
        <item m="1" x="1249"/>
        <item m="1" x="1037"/>
        <item m="1" x="526"/>
        <item m="1" x="1081"/>
        <item m="1" x="768"/>
        <item m="1" x="569"/>
        <item m="1" x="1132"/>
        <item m="1" x="823"/>
        <item m="1" x="614"/>
        <item m="1" x="1175"/>
        <item m="1" x="874"/>
        <item m="1" x="660"/>
        <item m="1" x="1232"/>
        <item m="1" x="915"/>
        <item m="1" x="711"/>
        <item m="1" x="1273"/>
        <item m="1" x="1062"/>
        <item m="1" x="752"/>
        <item m="1" x="753"/>
        <item m="1" x="1323"/>
        <item m="1" x="1112"/>
        <item m="1" x="805"/>
        <item m="1" x="855"/>
        <item m="1" x="546"/>
        <item m="1" x="1215"/>
        <item m="1" x="894"/>
        <item m="1" x="896"/>
        <item m="1" x="695"/>
        <item m="1" x="1259"/>
        <item m="1" x="946"/>
        <item m="1" x="736"/>
        <item m="1" x="1305"/>
        <item m="1" x="992"/>
        <item m="1" x="781"/>
        <item m="1" x="782"/>
        <item m="1" x="1347"/>
        <item m="1" x="1043"/>
        <item m="1" x="837"/>
        <item m="1" x="534"/>
        <item m="1" x="1086"/>
        <item m="1" x="885"/>
        <item m="1" x="576"/>
        <item m="1" x="1243"/>
        <item m="1" x="929"/>
        <item m="1" x="622"/>
        <item m="1" x="1287"/>
        <item m="1" x="976"/>
        <item m="1" x="667"/>
        <item m="1" x="669"/>
        <item m="1" x="1332"/>
        <item m="1" x="1026"/>
        <item m="1" x="715"/>
        <item m="1" x="1375"/>
        <item m="1" x="1376"/>
        <item m="1" x="1065"/>
        <item m="1" x="1066"/>
        <item m="1" x="866"/>
        <item m="1" x="558"/>
        <item m="1" x="560"/>
        <item m="1" x="1118"/>
        <item m="1" x="912"/>
        <item m="1" x="599"/>
        <item m="1" x="1167"/>
        <item m="1" x="649"/>
        <item m="1" x="566"/>
        <item m="1" x="893"/>
        <item m="1" x="1130"/>
        <item m="1" x="588"/>
        <item m="1" x="589"/>
        <item m="1" x="921"/>
        <item m="1" x="1155"/>
        <item m="1" x="610"/>
        <item m="1" x="944"/>
        <item m="1" x="945"/>
        <item m="1" x="1276"/>
        <item m="1" x="637"/>
        <item m="1" x="967"/>
        <item m="1" x="968"/>
        <item m="1" x="1302"/>
        <item m="1" x="1303"/>
        <item m="1" x="657"/>
        <item m="1" x="990"/>
        <item m="1" x="1326"/>
        <item m="1" x="1327"/>
        <item m="1" x="689"/>
        <item m="1" x="1016"/>
        <item x="165"/>
        <item m="1" x="708"/>
        <item m="1" x="709"/>
        <item m="1" x="1042"/>
        <item m="1" x="1370"/>
        <item m="1" x="728"/>
        <item m="1" x="729"/>
        <item m="1" x="1061"/>
        <item m="1" x="530"/>
        <item m="1" x="748"/>
        <item m="1" x="1083"/>
        <item m="1" x="1084"/>
        <item m="1" x="550"/>
        <item m="1" x="772"/>
        <item m="1" x="1110"/>
        <item m="1" x="1111"/>
        <item m="1" x="573"/>
        <item m="1" x="574"/>
        <item m="1" x="804"/>
        <item m="1" x="1136"/>
        <item m="1" x="591"/>
        <item m="1" x="592"/>
        <item m="1" x="926"/>
        <item m="1" x="1160"/>
        <item m="1" x="619"/>
        <item m="1" x="620"/>
        <item m="1" x="950"/>
        <item m="1" x="951"/>
        <item m="1" x="1181"/>
        <item m="1" x="641"/>
        <item m="1" x="972"/>
        <item m="1" x="973"/>
        <item m="1" x="1213"/>
        <item m="1" x="665"/>
        <item m="1" x="1234"/>
        <item m="1" x="694"/>
        <item m="1" x="1023"/>
        <item m="1" x="1254"/>
        <item m="1" x="1255"/>
        <item m="1" x="1050"/>
        <item m="1" x="1277"/>
        <item m="1" x="733"/>
        <item m="1" x="734"/>
        <item m="1" x="1064"/>
        <item m="1" x="1304"/>
        <item m="1" x="759"/>
        <item m="1" x="1093"/>
        <item m="1" x="1328"/>
        <item m="1" x="779"/>
        <item m="1" x="1117"/>
        <item m="1" x="581"/>
        <item m="1" x="807"/>
        <item m="1" x="1143"/>
        <item m="1" x="1144"/>
        <item m="1" x="596"/>
        <item m="1" x="597"/>
        <item m="1" x="836"/>
        <item m="1" x="1166"/>
        <item m="1" x="627"/>
        <item m="1" x="629"/>
        <item m="1" x="859"/>
        <item m="1" x="1190"/>
        <item m="1" x="646"/>
        <item m="1" x="882"/>
        <item m="1" x="883"/>
        <item m="1" x="1223"/>
        <item m="1" x="675"/>
        <item m="1" x="899"/>
        <item m="1" x="900"/>
        <item m="1" x="1241"/>
        <item m="1" x="1242"/>
        <item m="1" x="699"/>
        <item m="1" x="927"/>
        <item m="1" x="1264"/>
        <item m="1" x="718"/>
        <item m="1" x="952"/>
        <item m="1" x="1286"/>
        <item m="1" x="744"/>
        <item m="1" x="974"/>
        <item m="1" x="1311"/>
        <item m="1" x="764"/>
        <item m="1" x="1100"/>
        <item m="1" x="1331"/>
        <item m="1" x="791"/>
        <item m="1" x="792"/>
        <item m="1" x="1122"/>
        <item m="1" x="1123"/>
        <item m="1" x="1148"/>
        <item m="1" x="1373"/>
        <item m="1" x="842"/>
        <item m="1" x="538"/>
        <item m="1" x="555"/>
        <item m="1" x="556"/>
        <item m="1" x="582"/>
        <item m="1" x="910"/>
        <item m="1" x="1248"/>
        <item m="1" x="598"/>
        <item m="1" x="933"/>
        <item m="1" x="1269"/>
        <item m="1" x="628"/>
        <item m="1" x="956"/>
        <item m="1" x="1291"/>
        <item m="1" x="746"/>
        <item m="1" x="984"/>
        <item m="1" x="766"/>
        <item m="1" x="767"/>
        <item m="1" x="1004"/>
        <item m="1" x="1340"/>
        <item m="1" x="1029"/>
        <item m="1" x="1358"/>
        <item m="1" x="1360"/>
        <item m="1" x="819"/>
        <item m="1" x="1053"/>
        <item m="1" x="1381"/>
        <item m="1" x="848"/>
        <item m="1" x="1071"/>
        <item m="1" x="540"/>
        <item m="1" x="719"/>
        <item m="1" x="1325"/>
        <item m="1" x="1056"/>
        <item m="1" x="778"/>
        <item m="1" x="1382"/>
        <item m="1" x="1015"/>
        <item m="1" x="745"/>
        <item m="1" x="1075"/>
        <item m="1" x="1039"/>
        <item m="1" x="765"/>
        <item m="1" x="1369"/>
        <item m="1" x="1102"/>
        <item m="1" x="1163"/>
        <item m="1" x="795"/>
        <item m="1" x="796"/>
        <item m="1" x="529"/>
        <item m="1" x="1125"/>
        <item m="1" x="1187"/>
        <item m="1" x="818"/>
        <item m="1" x="549"/>
        <item m="1" x="1151"/>
        <item m="1" x="880"/>
        <item m="1" x="606"/>
        <item m="1" x="1221"/>
        <item m="1" x="844"/>
        <item m="1" x="572"/>
        <item m="1" x="1169"/>
        <item m="1" x="1170"/>
        <item m="1" x="897"/>
        <item m="1" x="634"/>
        <item m="1" x="1240"/>
        <item m="1" x="868"/>
        <item m="1" x="1199"/>
        <item m="1" x="925"/>
        <item m="1" x="654"/>
        <item m="1" x="1262"/>
        <item m="1" x="617"/>
        <item m="1" x="618"/>
        <item m="1" x="1283"/>
        <item m="1" x="640"/>
        <item m="1" x="1250"/>
        <item m="1" x="971"/>
        <item m="1" x="704"/>
        <item m="1" x="1309"/>
        <item m="1" x="1036"/>
        <item m="1" x="994"/>
        <item m="1" x="726"/>
        <item m="1" x="1330"/>
        <item m="1" x="1059"/>
        <item m="1" x="1294"/>
        <item m="1" x="1022"/>
        <item m="1" x="747"/>
        <item m="1" x="1350"/>
        <item m="1" x="1080"/>
        <item m="1" x="1319"/>
        <item m="1" x="1049"/>
        <item m="1" x="769"/>
        <item m="1" x="1372"/>
        <item m="1" x="1105"/>
        <item m="1" x="840"/>
        <item m="1" x="1063"/>
        <item m="1" x="802"/>
        <item m="1" x="537"/>
        <item m="1" x="1133"/>
        <item m="1" x="1361"/>
        <item m="1" x="1091"/>
        <item m="1" x="822"/>
        <item m="1" x="553"/>
        <item m="1" x="1156"/>
        <item m="1" x="1383"/>
        <item m="1" x="1116"/>
        <item m="1" x="580"/>
        <item m="1" x="1174"/>
        <item m="1" x="1176"/>
        <item m="1" x="1142"/>
        <item m="1" x="595"/>
        <item m="1" x="1205"/>
        <item m="1" x="931"/>
        <item m="1" x="659"/>
        <item m="1" x="1164"/>
        <item m="1" x="626"/>
        <item m="1" x="1231"/>
        <item m="1" x="955"/>
        <item m="1" x="690"/>
        <item m="1" x="916"/>
        <item m="1" x="644"/>
        <item m="1" x="983"/>
        <item m="1" x="710"/>
        <item m="1" x="941"/>
        <item m="1" x="674"/>
        <item m="1" x="1274"/>
        <item m="1" x="1002"/>
        <item m="1" x="1337"/>
        <item m="1" x="962"/>
        <item m="1" x="698"/>
        <item m="1" x="751"/>
        <item m="1" x="1356"/>
        <item m="1" x="1052"/>
        <item m="1" x="742"/>
        <item m="1" x="1070"/>
        <item m="1" x="806"/>
        <item m="1" x="539"/>
        <item m="1" x="786"/>
        <item m="1" x="788"/>
        <item m="1" x="527"/>
        <item m="1" x="1121"/>
        <item m="1" x="1183"/>
        <item m="1" x="602"/>
        <item m="1" x="1214"/>
        <item m="1" x="570"/>
        <item m="1" x="895"/>
        <item m="1" x="1235"/>
        <item m="1" x="1193"/>
        <item m="1" x="923"/>
        <item m="1" x="1256"/>
        <item m="1" x="987"/>
        <item m="1" x="613"/>
        <item m="1" x="1227"/>
        <item m="1" x="1279"/>
        <item m="1" x="1010"/>
        <item m="1" x="969"/>
        <item m="1" x="1306"/>
        <item m="1" x="1031"/>
        <item m="1" x="1033"/>
        <item m="1" x="1267"/>
        <item m="1" x="722"/>
        <item m="1" x="1289"/>
        <item m="1" x="1017"/>
        <item m="1" x="808"/>
        <item m="1" x="1317"/>
        <item m="1" x="1044"/>
        <item m="1" x="1338"/>
        <item m="1" x="1357"/>
        <item m="1" x="1087"/>
        <item m="1" x="847"/>
        <item m="1" x="577"/>
        <item m="1" x="1172"/>
        <item m="1" x="1173"/>
        <item m="1" x="635"/>
        <item m="1" x="1138"/>
        <item m="1" x="870"/>
        <item m="1" x="593"/>
        <item m="1" x="928"/>
        <item m="1" x="655"/>
        <item m="1" x="1229"/>
        <item m="1" x="686"/>
        <item m="1" x="1184"/>
        <item m="1" x="1251"/>
        <item m="1" x="975"/>
        <item m="1" x="996"/>
        <item m="1" x="727"/>
        <item m="1" x="1333"/>
        <item m="1" x="958"/>
        <item m="1" x="959"/>
        <item m="1" x="1297"/>
        <item m="1" x="909"/>
        <item m="1" x="1220"/>
        <item m="1" x="639"/>
        <item m="1" x="1247"/>
        <item m="1" x="671"/>
        <item m="1" x="1206"/>
        <item m="1" x="1238"/>
        <item m="1" x="960"/>
        <item m="1" x="961"/>
        <item m="1" x="1268"/>
        <item m="1" x="697"/>
        <item m="1" x="993"/>
        <item m="1" x="723"/>
        <item m="1" x="652"/>
        <item m="1" x="1261"/>
        <item m="1" x="717"/>
        <item m="1" x="1051"/>
        <item m="1" x="680"/>
        <item m="1" x="712"/>
        <item m="1" x="1069"/>
        <item m="1" x="1003"/>
        <item m="1" x="1035"/>
        <item m="1" x="1339"/>
        <item m="1" x="762"/>
        <item m="1" x="1365"/>
        <item m="1" x="1097"/>
        <item m="1" x="754"/>
        <item m="1" x="755"/>
        <item m="1" x="1359"/>
        <item m="1" x="783"/>
        <item m="1" x="785"/>
        <item m="1" x="1088"/>
        <item m="1" x="1119"/>
        <item m="1" x="775"/>
        <item m="1" x="545"/>
        <item m="1" x="849"/>
        <item m="1" x="1371"/>
        <item m="1" x="1104"/>
        <item m="1" x="839"/>
        <item m="1" x="1139"/>
        <item m="1" x="871"/>
        <item m="1" x="1168"/>
        <item m="1" x="1101"/>
        <item m="1" x="1192"/>
        <item m="1" x="623"/>
        <item m="1" x="1230"/>
        <item m="1" x="857"/>
        <item m="1" x="611"/>
        <item m="1" x="612"/>
        <item m="1" x="1226"/>
        <item m="1" x="604"/>
        <item m="1" x="904"/>
        <item m="1" x="1203"/>
        <item m="1" x="991"/>
        <item m="1" x="1298"/>
        <item m="1" x="720"/>
        <item m="1" x="924"/>
        <item m="1" x="954"/>
        <item m="1" x="988"/>
        <item m="1" x="679"/>
        <item m="1" x="1314"/>
        <item m="1" x="1316"/>
        <item m="1" x="797"/>
        <item m="1" x="531"/>
        <item m="1" x="1027"/>
        <item m="1" x="1329"/>
        <item m="1" x="1354"/>
        <item m="1" x="774"/>
        <item m="1" x="1379"/>
        <item m="1" x="846"/>
        <item m="1" x="1137"/>
        <item m="1" x="565"/>
        <item m="1" x="889"/>
        <item m="1" x="920"/>
        <item m="1" x="877"/>
        <item m="1" x="1245"/>
        <item m="1" x="666"/>
        <item m="1" x="1272"/>
        <item m="1" x="957"/>
        <item m="1" x="1009"/>
        <item m="1" x="1030"/>
        <item m="1" x="1363"/>
        <item m="1" x="1092"/>
        <item m="1" x="780"/>
        <item m="1" x="1077"/>
        <item m="1" x="891"/>
        <item m="1" x="886"/>
        <item m="1" x="1191"/>
        <item m="1" x="1228"/>
        <item m="1" x="1180"/>
        <item m="1" x="607"/>
        <item m="1" x="1200"/>
        <item m="1" x="1013"/>
        <item m="1" x="1312"/>
        <item m="1" x="1342"/>
        <item m="1" x="995"/>
        <item m="1" x="1024"/>
        <item m="1" x="547"/>
        <item m="1" x="1107"/>
        <item m="1" x="843"/>
        <item m="1" x="1134"/>
        <item m="1" x="852"/>
        <item m="1" x="799"/>
        <item m="1" x="1085"/>
        <item m="1" x="854"/>
        <item m="1" x="608"/>
        <item m="1" x="1266"/>
        <item m="1" x="901"/>
        <item m="1" x="1321"/>
        <item m="1" x="1201"/>
        <item m="1" x="621"/>
        <item m="1" x="803"/>
        <item m="1" x="1313"/>
        <item m="1" x="936"/>
        <item m="1" x="853"/>
        <item m="1" x="1178"/>
        <item m="1" x="1145"/>
        <item m="1" x="876"/>
        <item m="1" x="1054"/>
        <item m="1" x="1211"/>
        <item m="1" x="1076"/>
        <item m="1" x="1374"/>
        <item m="1" x="1253"/>
        <item m="1" x="835"/>
        <item m="1" x="1135"/>
        <item m="1" x="1095"/>
        <item m="1" x="557"/>
        <item m="1" x="653"/>
        <item m="1" x="676"/>
        <item m="1" x="1275"/>
        <item m="1" x="703"/>
        <item m="1" x="1005"/>
        <item m="1" x="756"/>
        <item m="1" x="1320"/>
        <item m="1" x="1073"/>
        <item m="1" x="794"/>
        <item m="1" x="970"/>
        <item m="1" x="554"/>
        <item m="1" x="725"/>
        <item m="1" x="1263"/>
        <item m="1" x="841"/>
        <item m="1" x="763"/>
        <item m="1" x="1281"/>
        <item m="1" x="528"/>
        <item m="1" x="672"/>
        <item m="1" x="820"/>
        <item m="1" x="633"/>
        <item m="1" x="663"/>
        <item m="1" x="1028"/>
        <item m="1" x="770"/>
        <item m="1" x="730"/>
        <item m="1" x="834"/>
        <item m="1" x="986"/>
        <item m="1" x="1196"/>
        <item m="1" x="757"/>
        <item m="1" x="911"/>
        <item m="1" x="790"/>
        <item m="1" x="934"/>
        <item m="1" x="1018"/>
        <item m="1" x="562"/>
        <item m="1" x="1194"/>
        <item m="1" x="824"/>
        <item m="1" x="1366"/>
        <item m="1" x="1150"/>
        <item m="1" x="907"/>
        <item m="1" x="787"/>
        <item m="1" x="1114"/>
        <item m="1" x="702"/>
        <item m="1" x="1140"/>
        <item m="1" x="1246"/>
        <item m="1" x="1048"/>
        <item m="1" x="731"/>
        <item m="1" x="905"/>
        <item m="1" x="1217"/>
        <item m="1" x="1204"/>
        <item m="1" x="858"/>
        <item m="1" x="670"/>
        <item m="1" x="603"/>
        <item m="1" x="1355"/>
        <item m="1" x="829"/>
        <item m="1" x="668"/>
        <item m="1" x="1364"/>
        <item m="1" x="1182"/>
        <item m="1" x="1244"/>
        <item m="1" x="798"/>
        <item m="1" x="685"/>
        <item m="1" x="630"/>
        <item m="1" x="1115"/>
        <item m="1" x="833"/>
        <item m="1" x="1239"/>
        <item m="1" x="609"/>
        <item m="1" x="856"/>
        <item m="1" x="8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m="1" x="918"/>
        <item m="1" x="903"/>
        <item m="1" x="692"/>
        <item m="1" x="1158"/>
        <item x="38"/>
        <item m="1" x="1260"/>
        <item m="1" x="749"/>
        <item m="1" x="1341"/>
        <item m="1" x="908"/>
        <item m="1" x="579"/>
        <item m="1" x="1147"/>
        <item m="1" x="1185"/>
        <item m="1" x="1141"/>
        <item m="1" x="1198"/>
        <item m="1" x="587"/>
        <item x="49"/>
        <item m="1" x="548"/>
        <item m="1" x="1224"/>
        <item x="52"/>
        <item m="1" x="705"/>
        <item m="1" x="1310"/>
        <item m="1" x="1336"/>
        <item m="1" x="1019"/>
        <item m="1" x="942"/>
        <item m="1" x="964"/>
        <item m="1" x="643"/>
        <item x="60"/>
        <item x="61"/>
        <item x="62"/>
        <item x="63"/>
        <item m="1" x="1225"/>
        <item x="65"/>
        <item x="66"/>
        <item x="67"/>
        <item x="68"/>
        <item x="69"/>
        <item x="70"/>
        <item x="71"/>
        <item x="72"/>
        <item x="73"/>
        <item x="74"/>
        <item x="75"/>
        <item m="1" x="863"/>
        <item m="1" x="890"/>
        <item m="1" x="1040"/>
        <item m="1" x="677"/>
        <item x="80"/>
        <item m="1" x="761"/>
        <item m="1" x="1159"/>
        <item x="83"/>
        <item x="84"/>
        <item x="85"/>
        <item x="86"/>
        <item x="87"/>
        <item x="88"/>
        <item x="89"/>
        <item x="90"/>
        <item x="91"/>
        <item x="92"/>
        <item x="93"/>
        <item x="94"/>
        <item x="95"/>
        <item x="96"/>
        <item x="97"/>
        <item x="98"/>
        <item x="99"/>
        <item x="100"/>
        <item m="1" x="551"/>
        <item m="1" x="1041"/>
        <item x="103"/>
        <item x="104"/>
        <item m="1" x="898"/>
        <item m="1" x="523"/>
        <item m="1" x="707"/>
        <item m="1" x="1096"/>
        <item x="109"/>
        <item x="110"/>
        <item x="111"/>
        <item x="112"/>
        <item x="113"/>
        <item m="1" x="706"/>
        <item m="1" x="1195"/>
        <item m="1" x="1295"/>
        <item m="1" x="1149"/>
        <item m="1" x="1335"/>
        <item m="1" x="662"/>
        <item m="1" x="811"/>
        <item m="1" x="892"/>
        <item m="1" x="1113"/>
        <item m="1" x="887"/>
        <item x="124"/>
        <item m="1" x="913"/>
        <item m="1" x="724"/>
        <item m="1" x="862"/>
        <item x="128"/>
        <item m="1" x="935"/>
        <item m="1" x="636"/>
        <item m="1" x="963"/>
        <item m="1" x="810"/>
        <item x="133"/>
        <item x="134"/>
        <item x="135"/>
        <item x="136"/>
        <item x="137"/>
        <item x="138"/>
        <item x="139"/>
        <item m="1" x="1290"/>
        <item m="1" x="1055"/>
        <item m="1" x="1189"/>
        <item m="1" x="828"/>
        <item m="1" x="1090"/>
        <item m="1" x="1014"/>
        <item m="1" x="776"/>
        <item m="1" x="1270"/>
        <item m="1" x="1058"/>
        <item m="1" x="1008"/>
        <item m="1" x="673"/>
        <item m="1" x="1280"/>
        <item m="1" x="1218"/>
        <item m="1" x="1257"/>
        <item m="1" x="616"/>
        <item m="1" x="884"/>
        <item m="1" x="906"/>
        <item m="1" x="979"/>
        <item x="158"/>
        <item x="159"/>
        <item x="160"/>
        <item x="161"/>
        <item x="162"/>
        <item x="163"/>
        <item x="164"/>
        <item x="166"/>
        <item x="167"/>
        <item m="1" x="605"/>
        <item m="1" x="575"/>
        <item m="1" x="869"/>
        <item m="1" x="632"/>
        <item m="1" x="1165"/>
        <item m="1" x="865"/>
        <item m="1" x="600"/>
        <item m="1" x="552"/>
        <item m="1" x="1103"/>
        <item x="177"/>
        <item x="178"/>
        <item x="179"/>
        <item m="1" x="1208"/>
        <item m="1" x="875"/>
        <item m="1" x="638"/>
        <item m="1" x="1315"/>
        <item m="1" x="943"/>
        <item m="1" x="919"/>
        <item m="1" x="938"/>
        <item m="1" x="1258"/>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m="1" x="542"/>
        <item m="1" x="939"/>
        <item m="1" x="1367"/>
        <item m="1" x="784"/>
        <item m="1" x="881"/>
        <item m="1" x="932"/>
        <item m="1" x="1129"/>
        <item m="1" x="985"/>
        <item m="1" x="1216"/>
        <item m="1" x="827"/>
        <item m="1" x="1284"/>
        <item m="1" x="1157"/>
        <item m="1" x="561"/>
        <item m="1" x="1334"/>
        <item m="1" x="860"/>
        <item m="1" x="789"/>
        <item m="1" x="1293"/>
        <item m="1" x="981"/>
        <item m="1" x="1127"/>
        <item x="238"/>
        <item x="239"/>
        <item x="240"/>
        <item x="241"/>
        <item x="242"/>
        <item m="1" x="1171"/>
        <item m="1" x="800"/>
        <item x="245"/>
        <item m="1" x="1079"/>
        <item m="1" x="1252"/>
        <item m="1" x="902"/>
        <item m="1" x="601"/>
        <item m="1" x="1099"/>
        <item x="251"/>
        <item x="252"/>
        <item m="1" x="567"/>
        <item m="1" x="1278"/>
        <item m="1" x="953"/>
        <item m="1" x="1209"/>
        <item m="1" x="1344"/>
        <item m="1" x="1222"/>
        <item m="1" x="982"/>
        <item m="1" x="1236"/>
        <item m="1" x="1307"/>
        <item m="1" x="1001"/>
        <item m="1" x="656"/>
        <item m="1" x="817"/>
        <item m="1" x="1292"/>
        <item m="1" x="1353"/>
        <item m="1" x="1384"/>
        <item m="1" x="1108"/>
        <item m="1" x="1380"/>
        <item m="1" x="930"/>
        <item m="1" x="989"/>
        <item m="1" x="1128"/>
        <item m="1" x="584"/>
        <item m="1" x="980"/>
        <item m="1" x="1186"/>
        <item m="1" x="814"/>
        <item m="1" x="861"/>
        <item m="1" x="1345"/>
        <item m="1" x="922"/>
        <item m="1" x="832"/>
        <item m="1" x="543"/>
        <item m="1" x="760"/>
        <item m="1" x="878"/>
        <item m="1" x="1006"/>
        <item m="1" x="1038"/>
        <item m="1" x="1362"/>
        <item m="1" x="998"/>
        <item m="1" x="1299"/>
        <item x="289"/>
        <item x="290"/>
        <item x="291"/>
        <item x="292"/>
        <item x="293"/>
        <item x="294"/>
        <item x="295"/>
        <item x="296"/>
        <item x="297"/>
        <item x="298"/>
        <item x="299"/>
        <item x="300"/>
        <item x="301"/>
        <item x="302"/>
        <item x="303"/>
        <item x="304"/>
        <item x="305"/>
        <item x="306"/>
        <item x="307"/>
        <item x="308"/>
        <item x="309"/>
        <item x="310"/>
        <item x="311"/>
        <item m="1" x="586"/>
        <item x="313"/>
        <item x="314"/>
        <item m="1" x="648"/>
        <item m="1" x="651"/>
        <item x="317"/>
        <item x="318"/>
        <item x="319"/>
        <item x="320"/>
        <item m="1" x="937"/>
        <item m="1" x="1271"/>
        <item m="1" x="1161"/>
        <item m="1" x="879"/>
        <item m="1" x="1349"/>
        <item x="326"/>
        <item x="327"/>
        <item m="1" x="1154"/>
        <item m="1" x="1047"/>
        <item m="1" x="735"/>
        <item m="1" x="1346"/>
        <item m="1" x="541"/>
        <item m="1" x="713"/>
        <item m="1" x="700"/>
        <item m="1" x="1152"/>
        <item m="1" x="1179"/>
        <item m="1" x="831"/>
        <item m="1" x="947"/>
        <item x="339"/>
        <item x="340"/>
        <item x="341"/>
        <item x="342"/>
        <item x="343"/>
        <item x="344"/>
        <item x="345"/>
        <item x="346"/>
        <item x="347"/>
        <item x="348"/>
        <item x="349"/>
        <item x="350"/>
        <item x="351"/>
        <item x="352"/>
        <item m="1" x="872"/>
        <item x="354"/>
        <item x="355"/>
        <item m="1" x="809"/>
        <item m="1" x="1089"/>
        <item m="1" x="750"/>
        <item m="1" x="522"/>
        <item m="1" x="645"/>
        <item m="1" x="683"/>
        <item m="1" x="1007"/>
        <item m="1" x="1094"/>
        <item x="364"/>
        <item m="1" x="1197"/>
        <item m="1" x="867"/>
        <item m="1" x="850"/>
        <item m="1" x="1146"/>
        <item m="1" x="696"/>
        <item m="1" x="1082"/>
        <item m="1" x="571"/>
        <item m="1" x="684"/>
        <item m="1" x="1301"/>
        <item m="1" x="740"/>
        <item x="375"/>
        <item m="1" x="1210"/>
        <item x="377"/>
        <item m="1" x="758"/>
        <item m="1" x="1343"/>
        <item m="1" x="873"/>
        <item m="1" x="1131"/>
        <item m="1" x="965"/>
        <item m="1" x="568"/>
        <item m="1" x="1351"/>
        <item m="1" x="1288"/>
        <item m="1" x="888"/>
        <item m="1" x="693"/>
        <item m="1" x="999"/>
        <item m="1" x="1025"/>
        <item m="1" x="664"/>
        <item m="1" x="739"/>
        <item m="1" x="732"/>
        <item m="1" x="525"/>
        <item m="1" x="816"/>
        <item m="1" x="1057"/>
        <item m="1" x="1153"/>
        <item m="1" x="1377"/>
        <item m="1" x="801"/>
        <item m="1" x="771"/>
        <item x="400"/>
        <item x="401"/>
        <item x="402"/>
        <item x="403"/>
        <item m="1" x="825"/>
        <item m="1" x="1352"/>
        <item m="1" x="594"/>
        <item m="1" x="1219"/>
        <item m="1" x="1000"/>
        <item m="1" x="1060"/>
        <item m="1" x="793"/>
        <item x="411"/>
        <item x="412"/>
        <item x="413"/>
        <item x="414"/>
        <item x="415"/>
        <item x="416"/>
        <item m="1" x="966"/>
        <item m="1" x="1348"/>
        <item m="1" x="688"/>
        <item m="1" x="721"/>
        <item m="1" x="777"/>
        <item m="1" x="578"/>
        <item m="1" x="1068"/>
        <item m="1" x="940"/>
        <item m="1" x="737"/>
        <item m="1" x="615"/>
        <item m="1" x="1296"/>
        <item m="1" x="1032"/>
        <item m="1" x="625"/>
        <item m="1" x="743"/>
        <item m="1" x="1285"/>
        <item m="1" x="821"/>
        <item m="1" x="997"/>
        <item m="1" x="1124"/>
        <item m="1" x="1078"/>
        <item m="1" x="544"/>
        <item m="1" x="977"/>
        <item m="1" x="701"/>
        <item m="1" x="1074"/>
        <item m="1" x="1308"/>
        <item x="441"/>
        <item x="442"/>
        <item m="1" x="631"/>
        <item m="1" x="773"/>
        <item m="1" x="1020"/>
        <item m="1" x="1202"/>
        <item m="1" x="1322"/>
        <item m="1" x="914"/>
        <item m="1" x="1318"/>
        <item m="1" x="583"/>
        <item m="1" x="1188"/>
        <item m="1" x="1233"/>
        <item m="1" x="535"/>
        <item x="454"/>
        <item m="1" x="1072"/>
        <item m="1" x="864"/>
        <item m="1" x="1098"/>
        <item m="1" x="1378"/>
        <item m="1" x="687"/>
        <item m="1" x="741"/>
        <item m="1" x="1300"/>
        <item m="1" x="1265"/>
        <item m="1" x="738"/>
        <item m="1" x="1324"/>
        <item m="1" x="1120"/>
        <item m="1" x="714"/>
        <item m="1" x="1011"/>
        <item m="1" x="524"/>
        <item m="1" x="559"/>
        <item m="1" x="1368"/>
        <item m="1" x="532"/>
        <item m="1" x="838"/>
        <item m="1" x="812"/>
        <item m="1" x="642"/>
        <item m="1" x="948"/>
        <item m="1" x="1021"/>
        <item m="1" x="845"/>
        <item m="1" x="650"/>
        <item m="1" x="1212"/>
        <item x="480"/>
        <item m="1" x="564"/>
        <item m="1" x="563"/>
        <item m="1" x="681"/>
        <item m="1" x="1109"/>
        <item m="1" x="585"/>
        <item m="1" x="661"/>
        <item x="486"/>
        <item x="487"/>
        <item x="488"/>
        <item m="1" x="813"/>
        <item x="489"/>
        <item m="1" x="521"/>
        <item x="490"/>
        <item m="1" x="1162"/>
        <item x="491"/>
        <item x="492"/>
        <item m="1" x="851"/>
        <item m="1" x="647"/>
        <item m="1" x="658"/>
        <item m="1" x="1282"/>
        <item m="1" x="1045"/>
        <item m="1" x="1126"/>
        <item m="1" x="815"/>
        <item x="500"/>
        <item x="501"/>
        <item x="502"/>
        <item x="503"/>
        <item x="504"/>
        <item x="505"/>
        <item x="506"/>
        <item m="1" x="678"/>
        <item x="508"/>
        <item m="1" x="533"/>
        <item x="510"/>
        <item x="511"/>
        <item x="512"/>
        <item x="513"/>
        <item x="514"/>
        <item x="515"/>
        <item x="516"/>
        <item x="517"/>
        <item x="518"/>
        <item x="519"/>
        <item x="520"/>
        <item x="34"/>
        <item x="35"/>
        <item x="36"/>
        <item x="37"/>
        <item x="39"/>
        <item x="40"/>
        <item x="41"/>
        <item x="42"/>
        <item x="43"/>
        <item x="44"/>
        <item x="45"/>
        <item x="46"/>
        <item x="47"/>
        <item x="48"/>
        <item x="50"/>
        <item x="51"/>
        <item x="53"/>
        <item x="54"/>
        <item x="55"/>
        <item x="56"/>
        <item x="57"/>
        <item x="58"/>
        <item x="59"/>
        <item x="64"/>
        <item x="76"/>
        <item x="77"/>
        <item x="78"/>
        <item x="79"/>
        <item x="81"/>
        <item x="82"/>
        <item x="101"/>
        <item x="102"/>
        <item x="105"/>
        <item x="106"/>
        <item x="107"/>
        <item x="108"/>
        <item x="114"/>
        <item x="115"/>
        <item x="116"/>
        <item x="117"/>
        <item x="118"/>
        <item x="119"/>
        <item x="120"/>
        <item x="121"/>
        <item x="122"/>
        <item x="123"/>
        <item x="125"/>
        <item x="126"/>
        <item x="127"/>
        <item x="129"/>
        <item x="130"/>
        <item x="131"/>
        <item x="132"/>
        <item x="140"/>
        <item x="141"/>
        <item x="142"/>
        <item x="143"/>
        <item x="144"/>
        <item x="145"/>
        <item x="146"/>
        <item x="147"/>
        <item x="148"/>
        <item x="149"/>
        <item x="150"/>
        <item x="151"/>
        <item x="152"/>
        <item x="153"/>
        <item x="154"/>
        <item x="155"/>
        <item x="156"/>
        <item x="157"/>
        <item x="168"/>
        <item x="169"/>
        <item x="170"/>
        <item x="171"/>
        <item x="172"/>
        <item x="173"/>
        <item x="174"/>
        <item x="175"/>
        <item x="176"/>
        <item x="180"/>
        <item x="181"/>
        <item x="182"/>
        <item x="183"/>
        <item x="184"/>
        <item x="185"/>
        <item x="186"/>
        <item x="187"/>
        <item x="219"/>
        <item x="220"/>
        <item x="221"/>
        <item x="222"/>
        <item x="223"/>
        <item x="224"/>
        <item x="225"/>
        <item x="226"/>
        <item x="227"/>
        <item x="228"/>
        <item x="229"/>
        <item x="230"/>
        <item x="231"/>
        <item x="232"/>
        <item x="233"/>
        <item x="234"/>
        <item x="235"/>
        <item x="236"/>
        <item x="237"/>
        <item x="243"/>
        <item x="244"/>
        <item x="246"/>
        <item x="247"/>
        <item x="248"/>
        <item x="249"/>
        <item x="250"/>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312"/>
        <item x="315"/>
        <item x="316"/>
        <item x="321"/>
        <item x="322"/>
        <item x="323"/>
        <item x="324"/>
        <item x="325"/>
        <item x="328"/>
        <item x="329"/>
        <item x="330"/>
        <item x="331"/>
        <item x="332"/>
        <item x="333"/>
        <item x="334"/>
        <item x="335"/>
        <item x="336"/>
        <item x="337"/>
        <item x="338"/>
        <item x="353"/>
        <item x="356"/>
        <item x="357"/>
        <item x="358"/>
        <item x="359"/>
        <item x="360"/>
        <item x="361"/>
        <item x="362"/>
        <item x="363"/>
        <item x="365"/>
        <item x="366"/>
        <item x="367"/>
        <item x="368"/>
        <item x="369"/>
        <item x="370"/>
        <item x="371"/>
        <item x="372"/>
        <item x="373"/>
        <item x="374"/>
        <item x="376"/>
        <item x="378"/>
        <item x="379"/>
        <item x="380"/>
        <item x="381"/>
        <item x="382"/>
        <item x="383"/>
        <item x="384"/>
        <item x="385"/>
        <item x="386"/>
        <item x="387"/>
        <item x="388"/>
        <item x="389"/>
        <item x="390"/>
        <item x="391"/>
        <item x="392"/>
        <item x="393"/>
        <item x="394"/>
        <item x="395"/>
        <item x="396"/>
        <item x="397"/>
        <item x="398"/>
        <item x="399"/>
        <item x="404"/>
        <item x="405"/>
        <item x="406"/>
        <item x="407"/>
        <item x="408"/>
        <item x="409"/>
        <item x="410"/>
        <item x="417"/>
        <item x="418"/>
        <item x="419"/>
        <item x="420"/>
        <item x="421"/>
        <item x="422"/>
        <item x="423"/>
        <item x="424"/>
        <item x="425"/>
        <item x="426"/>
        <item x="427"/>
        <item x="428"/>
        <item x="429"/>
        <item x="430"/>
        <item x="431"/>
        <item x="432"/>
        <item x="433"/>
        <item x="434"/>
        <item x="435"/>
        <item x="436"/>
        <item x="437"/>
        <item x="438"/>
        <item x="439"/>
        <item x="440"/>
        <item x="443"/>
        <item x="444"/>
        <item x="445"/>
        <item x="446"/>
        <item x="447"/>
        <item x="448"/>
        <item x="449"/>
        <item x="450"/>
        <item x="451"/>
        <item x="452"/>
        <item x="453"/>
        <item x="455"/>
        <item x="456"/>
        <item x="457"/>
        <item x="458"/>
        <item x="459"/>
        <item x="460"/>
        <item x="461"/>
        <item x="462"/>
        <item x="463"/>
        <item x="464"/>
        <item x="465"/>
        <item x="466"/>
        <item x="467"/>
        <item x="468"/>
        <item x="469"/>
        <item x="470"/>
        <item x="471"/>
        <item x="472"/>
        <item x="473"/>
        <item x="474"/>
        <item x="475"/>
        <item x="476"/>
        <item x="477"/>
        <item x="478"/>
        <item x="479"/>
        <item x="481"/>
        <item x="482"/>
        <item x="483"/>
        <item x="484"/>
        <item x="485"/>
        <item x="493"/>
        <item x="494"/>
        <item x="495"/>
        <item x="496"/>
        <item x="497"/>
        <item x="498"/>
        <item x="499"/>
        <item x="507"/>
        <item x="509"/>
        <item t="default"/>
      </items>
    </pivotField>
    <pivotField compact="0" outline="0" subtotalTop="0" showAll="0"/>
  </pivotFields>
  <rowFields count="2">
    <field x="13"/>
    <field x="26"/>
  </rowFields>
  <rowItems count="72">
    <i>
      <x v="18"/>
      <x v="703"/>
    </i>
    <i>
      <x v="19"/>
      <x v="1082"/>
    </i>
    <i r="1">
      <x v="1092"/>
    </i>
    <i>
      <x v="20"/>
      <x v="779"/>
    </i>
    <i>
      <x v="21"/>
      <x v="980"/>
    </i>
    <i>
      <x v="22"/>
      <x v="678"/>
    </i>
    <i>
      <x v="23"/>
      <x v="570"/>
    </i>
    <i>
      <x v="25"/>
      <x v="634"/>
    </i>
    <i>
      <x v="26"/>
      <x v="781"/>
    </i>
    <i>
      <x v="27"/>
      <x v="594"/>
    </i>
    <i r="1">
      <x v="774"/>
    </i>
    <i r="1">
      <x v="981"/>
    </i>
    <i>
      <x v="28"/>
      <x v="783"/>
    </i>
    <i r="1">
      <x v="1063"/>
    </i>
    <i>
      <x v="29"/>
      <x v="595"/>
    </i>
    <i r="1">
      <x v="679"/>
    </i>
    <i r="1">
      <x v="983"/>
    </i>
    <i>
      <x v="30"/>
      <x v="785"/>
    </i>
    <i>
      <x v="31"/>
      <x v="571"/>
    </i>
    <i>
      <x v="34"/>
      <x v="596"/>
    </i>
    <i r="1">
      <x v="762"/>
    </i>
    <i r="1">
      <x v="806"/>
    </i>
    <i>
      <x v="35"/>
      <x v="572"/>
    </i>
    <i>
      <x v="36"/>
      <x v="607"/>
    </i>
    <i r="1">
      <x v="732"/>
    </i>
    <i r="1">
      <x v="870"/>
    </i>
    <i>
      <x v="37"/>
      <x v="807"/>
    </i>
    <i>
      <x v="38"/>
      <x v="639"/>
    </i>
    <i r="1">
      <x v="656"/>
    </i>
    <i r="1">
      <x v="764"/>
    </i>
    <i>
      <x v="40"/>
      <x v="573"/>
    </i>
    <i r="1">
      <x v="766"/>
    </i>
    <i r="1">
      <x v="767"/>
    </i>
    <i r="1">
      <x v="869"/>
    </i>
    <i r="1">
      <x v="1064"/>
    </i>
    <i r="1">
      <x v="1299"/>
    </i>
    <i r="1">
      <x v="1300"/>
    </i>
    <i>
      <x v="41"/>
      <x v="663"/>
    </i>
    <i>
      <x v="43"/>
      <x v="597"/>
    </i>
    <i r="1">
      <x v="662"/>
    </i>
    <i r="1">
      <x v="693"/>
    </i>
    <i r="1">
      <x v="733"/>
    </i>
    <i>
      <x v="44"/>
      <x v="809"/>
    </i>
    <i>
      <x v="45"/>
      <x v="770"/>
    </i>
    <i r="1">
      <x v="871"/>
    </i>
    <i r="1">
      <x v="1055"/>
    </i>
    <i>
      <x v="46"/>
      <x v="574"/>
    </i>
    <i>
      <x v="48"/>
      <x v="104"/>
    </i>
    <i r="1">
      <x v="813"/>
    </i>
    <i>
      <x v="50"/>
      <x v="575"/>
    </i>
    <i r="1">
      <x v="660"/>
    </i>
    <i r="1">
      <x v="872"/>
    </i>
    <i r="1">
      <x v="1301"/>
    </i>
    <i>
      <x v="53"/>
      <x v="734"/>
    </i>
    <i r="1">
      <x v="1142"/>
    </i>
    <i>
      <x v="55"/>
      <x v="873"/>
    </i>
    <i>
      <x v="56"/>
      <x v="665"/>
    </i>
    <i r="1">
      <x v="672"/>
    </i>
    <i>
      <x v="57"/>
      <x v="1303"/>
    </i>
    <i>
      <x v="58"/>
      <x v="874"/>
    </i>
    <i r="1">
      <x v="1302"/>
    </i>
    <i>
      <x v="59"/>
      <x v="643"/>
    </i>
    <i>
      <x v="60"/>
      <x v="661"/>
    </i>
    <i r="1">
      <x v="735"/>
    </i>
    <i r="1">
      <x v="1143"/>
    </i>
    <i>
      <x v="63"/>
      <x v="1144"/>
    </i>
    <i>
      <x v="73"/>
      <x v="1286"/>
    </i>
    <i>
      <x v="74"/>
      <x v="1291"/>
    </i>
    <i>
      <x v="77"/>
      <x v="1311"/>
    </i>
    <i>
      <x v="80"/>
      <x v="1288"/>
    </i>
    <i>
      <x v="81"/>
      <x v="1191"/>
    </i>
    <i r="1">
      <x v="1293"/>
    </i>
  </rowItems>
  <colItems count="1">
    <i/>
  </colItems>
  <pageFields count="3">
    <pageField fld="12" item="1" hier="-1"/>
    <pageField fld="23" item="2" hier="-1"/>
    <pageField fld="1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772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gridDropZones="1" multipleFieldFilters="0">
  <location ref="N7:U83" firstHeaderRow="2" firstDataRow="2" firstDataCol="2" rowPageCount="3" colPageCount="1"/>
  <pivotFields count="28">
    <pivotField compact="0" numFmtId="164"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multipleItemSelectionAllowed="1" showAll="0"/>
    <pivotField compact="0" outline="0" subtotalTop="0" multipleItemSelectionAllowed="1" showAll="0" defaultSubtotal="0"/>
    <pivotField compact="0" outline="0" subtotalTop="0" showAll="0"/>
    <pivotField compact="0" outline="0" subtotalTop="0" showAll="0"/>
    <pivotField compact="0" outline="0" subtotalTop="0" showAll="0"/>
    <pivotField compact="0" outline="0" subtotalTop="0" showAll="0" defaultSubtotal="0"/>
    <pivotField axis="axisPage" compact="0" outline="0" subtotalTop="0" showAll="0">
      <items count="4">
        <item x="1"/>
        <item x="0"/>
        <item m="1" x="2"/>
        <item t="default"/>
      </items>
    </pivotField>
    <pivotField axis="axisRow" compact="0" outline="0" subtotalTop="0" showAll="0" defaultSubtotal="0">
      <items count="117">
        <item m="1" x="95"/>
        <item m="1" x="81"/>
        <item m="1" x="96"/>
        <item m="1" x="114"/>
        <item m="1" x="72"/>
        <item m="1" x="83"/>
        <item m="1" x="90"/>
        <item m="1" x="97"/>
        <item m="1" x="101"/>
        <item m="1" x="107"/>
        <item m="1" x="109"/>
        <item m="1" x="115"/>
        <item m="1" x="67"/>
        <item m="1" x="73"/>
        <item x="11"/>
        <item m="1" x="84"/>
        <item x="36"/>
        <item x="29"/>
        <item x="8"/>
        <item x="38"/>
        <item x="42"/>
        <item x="37"/>
        <item x="35"/>
        <item x="1"/>
        <item x="19"/>
        <item x="24"/>
        <item x="39"/>
        <item x="9"/>
        <item x="43"/>
        <item x="7"/>
        <item x="40"/>
        <item x="0"/>
        <item x="6"/>
        <item m="1" x="65"/>
        <item x="12"/>
        <item x="2"/>
        <item x="18"/>
        <item x="30"/>
        <item x="10"/>
        <item m="1" x="98"/>
        <item x="3"/>
        <item x="34"/>
        <item m="1" x="80"/>
        <item x="13"/>
        <item x="46"/>
        <item x="41"/>
        <item x="4"/>
        <item x="57"/>
        <item x="25"/>
        <item x="20"/>
        <item x="5"/>
        <item m="1" x="111"/>
        <item m="1" x="89"/>
        <item x="21"/>
        <item m="1" x="92"/>
        <item x="47"/>
        <item x="14"/>
        <item x="26"/>
        <item x="48"/>
        <item x="31"/>
        <item x="15"/>
        <item x="27"/>
        <item m="1" x="105"/>
        <item x="16"/>
        <item x="28"/>
        <item x="17"/>
        <item m="1" x="74"/>
        <item m="1" x="110"/>
        <item x="61"/>
        <item x="23"/>
        <item x="59"/>
        <item x="33"/>
        <item x="22"/>
        <item x="50"/>
        <item x="60"/>
        <item m="1" x="75"/>
        <item x="49"/>
        <item x="44"/>
        <item m="1" x="68"/>
        <item x="32"/>
        <item x="51"/>
        <item x="45"/>
        <item x="52"/>
        <item m="1" x="88"/>
        <item m="1" x="76"/>
        <item x="58"/>
        <item m="1" x="91"/>
        <item m="1" x="85"/>
        <item x="62"/>
        <item m="1" x="78"/>
        <item m="1" x="103"/>
        <item m="1" x="71"/>
        <item m="1" x="64"/>
        <item x="63"/>
        <item m="1" x="102"/>
        <item m="1" x="93"/>
        <item m="1" x="100"/>
        <item m="1" x="86"/>
        <item m="1" x="112"/>
        <item m="1" x="104"/>
        <item x="53"/>
        <item m="1" x="99"/>
        <item x="56"/>
        <item m="1" x="70"/>
        <item m="1" x="87"/>
        <item m="1" x="108"/>
        <item m="1" x="82"/>
        <item x="54"/>
        <item m="1" x="66"/>
        <item x="55"/>
        <item m="1" x="116"/>
        <item m="1" x="106"/>
        <item m="1" x="79"/>
        <item m="1" x="94"/>
        <item m="1" x="77"/>
        <item m="1" x="69"/>
        <item m="1" x="113"/>
      </items>
      <extLst>
        <ext xmlns:x14="http://schemas.microsoft.com/office/spreadsheetml/2009/9/main" uri="{2946ED86-A175-432a-8AC1-64E0C546D7DE}">
          <x14:pivotField fillDownLabels="1"/>
        </ext>
      </extLst>
    </pivotField>
    <pivotField compact="0" outline="0" subtotalTop="0" showAll="0"/>
    <pivotField compact="0" outline="0" showAll="0"/>
    <pivotField compact="0" outline="0" showAll="0"/>
    <pivotField compact="0" outline="0" subtotalTop="0" showAll="0"/>
    <pivotField compact="0" outline="0" subtotalTop="0" showAll="0"/>
    <pivotField axis="axisPage" compact="0" numFmtId="165" outline="0" subtotalTop="0" multipleItemSelectionAllowed="1" showAll="0">
      <items count="664">
        <item h="1" m="1" x="484"/>
        <item h="1" m="1" x="412"/>
        <item h="1" m="1" x="399"/>
        <item h="1" m="1" x="536"/>
        <item h="1" m="1" x="487"/>
        <item h="1" m="1" x="571"/>
        <item h="1" m="1" x="400"/>
        <item h="1" m="1" x="414"/>
        <item h="1" m="1" x="218"/>
        <item h="1" m="1" x="449"/>
        <item h="1" m="1" x="569"/>
        <item h="1" m="1" x="572"/>
        <item h="1" m="1" x="612"/>
        <item h="1" m="1" x="623"/>
        <item h="1" m="1" x="366"/>
        <item h="1" m="1" x="382"/>
        <item h="1" m="1" x="170"/>
        <item h="1" m="1" x="415"/>
        <item h="1" m="1" x="205"/>
        <item h="1" m="1" x="432"/>
        <item h="1" m="1" x="451"/>
        <item h="1" m="1" x="489"/>
        <item h="1" m="1" x="526"/>
        <item h="1" m="1" x="598"/>
        <item h="1" m="1" x="292"/>
        <item h="1" m="1" x="416"/>
        <item h="1" m="1" x="566"/>
        <item h="1" m="1" x="433"/>
        <item h="1" m="1" x="452"/>
        <item h="1" m="1" x="490"/>
        <item h="1" m="1" x="280"/>
        <item h="1" m="1" x="528"/>
        <item h="1" m="1" x="548"/>
        <item h="1" m="1" x="313"/>
        <item h="1" m="1" x="357"/>
        <item h="1" m="1" x="380"/>
        <item h="1" m="1" x="293"/>
        <item h="1" m="1" x="651"/>
        <item h="1" m="1" x="367"/>
        <item h="1" m="1" x="383"/>
        <item h="1" m="1" x="499"/>
        <item h="1" m="1" x="384"/>
        <item h="1" m="1" x="417"/>
        <item h="1" m="1" x="198"/>
        <item h="1" m="1" x="264"/>
        <item h="1" m="1" x="505"/>
        <item h="1" m="1" x="454"/>
        <item h="1" m="1" x="567"/>
        <item h="1" m="1" x="278"/>
        <item h="1" m="1" x="471"/>
        <item h="1" m="1" x="510"/>
        <item h="1" m="1" x="524"/>
        <item h="1" m="1" x="279"/>
        <item h="1" m="1" x="491"/>
        <item h="1" m="1" x="238"/>
        <item h="1" m="1" x="538"/>
        <item h="1" m="1" x="585"/>
        <item h="1" m="1" x="283"/>
        <item h="1" m="1" x="597"/>
        <item h="1" m="1" x="549"/>
        <item h="1" m="1" x="573"/>
        <item h="1" m="1" x="277"/>
        <item h="1" m="1" x="298"/>
        <item h="1" m="1" x="334"/>
        <item h="1" m="1" x="577"/>
        <item h="1" m="1" x="599"/>
        <item h="1" m="1" x="659"/>
        <item h="1" m="1" x="368"/>
        <item h="1" m="1" x="385"/>
        <item h="1" m="1" x="230"/>
        <item h="1" m="1" x="402"/>
        <item h="1" m="1" x="255"/>
        <item h="1" m="1" x="554"/>
        <item h="1" m="1" x="418"/>
        <item h="1" m="1" x="436"/>
        <item h="1" m="1" x="235"/>
        <item h="1" m="1" x="249"/>
        <item h="1" m="1" x="455"/>
        <item h="1" m="1" x="240"/>
        <item h="1" m="1" x="275"/>
        <item h="1" m="1" x="226"/>
        <item h="1" m="1" x="327"/>
        <item h="1" m="1" x="494"/>
        <item h="1" m="1" x="514"/>
        <item h="1" m="1" x="586"/>
        <item h="1" m="1" x="307"/>
        <item h="1" m="1" x="655"/>
        <item h="1" m="1" x="529"/>
        <item h="1" m="1" x="589"/>
        <item h="1" m="1" x="610"/>
        <item h="1" m="1" x="340"/>
        <item h="1" m="1" x="132"/>
        <item h="1" m="1" x="550"/>
        <item h="1" m="1" x="575"/>
        <item h="1" m="1" x="613"/>
        <item h="1" m="1" x="628"/>
        <item h="1" m="1" x="350"/>
        <item h="1" m="1" x="141"/>
        <item h="1" m="1" x="579"/>
        <item h="1" m="1" x="593"/>
        <item h="1" m="1" x="616"/>
        <item h="1" m="1" x="642"/>
        <item h="1" m="1" x="372"/>
        <item h="1" m="1" x="601"/>
        <item h="1" m="1" x="634"/>
        <item h="1" m="1" x="660"/>
        <item h="1" m="1" x="369"/>
        <item h="1" m="1" x="145"/>
        <item h="1" m="1" x="171"/>
        <item h="1" m="1" x="413"/>
        <item h="1" m="1" x="424"/>
        <item h="1" m="1" x="181"/>
        <item h="1" m="1" x="386"/>
        <item h="1" m="1" x="163"/>
        <item h="1" m="1" x="176"/>
        <item h="1" m="1" x="441"/>
        <item h="1" m="1" x="520"/>
        <item h="1" m="1" x="403"/>
        <item h="1" m="1" x="464"/>
        <item h="1" m="1" x="219"/>
        <item h="1" m="1" x="503"/>
        <item h="1" m="1" x="555"/>
        <item h="1" m="1" x="419"/>
        <item h="1" m="1" x="180"/>
        <item h="1" m="1" x="183"/>
        <item h="1" m="1" x="434"/>
        <item h="1" m="1" x="506"/>
        <item h="1" m="1" x="272"/>
        <item h="1" m="1" x="437"/>
        <item h="1" m="1" x="465"/>
        <item h="1" m="1" x="202"/>
        <item h="1" m="1" x="470"/>
        <item h="1" m="1" x="207"/>
        <item h="1" m="1" x="508"/>
        <item h="1" m="1" x="236"/>
        <item h="1" m="1" x="457"/>
        <item h="1" m="1" x="525"/>
        <item h="1" m="1" x="537"/>
        <item h="1" x="27"/>
        <item h="1" m="1" x="305"/>
        <item h="1" m="1" x="474"/>
        <item h="1" m="1" x="211"/>
        <item h="1" m="1" x="492"/>
        <item h="1" m="1" x="241"/>
        <item h="1" m="1" x="570"/>
        <item h="1" m="1" x="495"/>
        <item h="1" m="1" x="588"/>
        <item h="1" m="1" x="296"/>
        <item h="1" m="1" x="531"/>
        <item h="1" m="1" x="284"/>
        <item h="1" m="1" x="611"/>
        <item h="1" m="1" x="621"/>
        <item h="1" m="1" x="311"/>
        <item h="1" m="1" x="335"/>
        <item h="1" m="1" x="649"/>
        <item h="1" m="1" x="346"/>
        <item h="1" m="1" x="551"/>
        <item h="1" m="1" x="301"/>
        <item h="1" m="1" x="336"/>
        <item h="1" m="1" x="351"/>
        <item h="1" m="1" x="138"/>
        <item h="1" m="1" x="580"/>
        <item h="1" x="26"/>
        <item h="1" m="1" x="337"/>
        <item h="1" m="1" x="602"/>
        <item h="1" m="1" x="303"/>
        <item h="1" m="1" x="316"/>
        <item h="1" m="1" x="330"/>
        <item h="1" m="1" x="339"/>
        <item h="1" m="1" x="136"/>
        <item h="1" m="1" x="370"/>
        <item h="1" m="1" x="146"/>
        <item h="1" m="1" x="396"/>
        <item h="1" m="1" x="160"/>
        <item h="1" m="1" x="401"/>
        <item h="1" x="84"/>
        <item h="1" m="1" x="172"/>
        <item h="1" m="1" x="175"/>
        <item h="1" m="1" x="425"/>
        <item h="1" m="1" x="446"/>
        <item h="1" m="1" x="468"/>
        <item h="1" m="1" x="500"/>
        <item h="1" m="1" x="387"/>
        <item h="1" m="1" x="182"/>
        <item h="1" m="1" x="442"/>
        <item h="1" m="1" x="463"/>
        <item h="1" m="1" x="231"/>
        <item h="1" m="1" x="404"/>
        <item h="1" m="1" x="420"/>
        <item h="1" m="1" x="184"/>
        <item h="1" m="1" x="193"/>
        <item h="1" m="1" x="480"/>
        <item h="1" m="1" x="250"/>
        <item h="1" m="1" x="273"/>
        <item h="1" m="1" x="438"/>
        <item h="1" m="1" x="467"/>
        <item h="1" m="1" x="251"/>
        <item h="1" m="1" x="287"/>
        <item h="1" m="1" x="459"/>
        <item h="1" m="1" x="472"/>
        <item h="1" m="1" x="227"/>
        <item h="1" m="1" x="546"/>
        <item h="1" m="1" x="267"/>
        <item h="1" m="1" x="281"/>
        <item h="1" m="1" x="596"/>
        <item h="1" m="1" x="288"/>
        <item h="1" m="1" x="607"/>
        <item h="1" m="1" x="306"/>
        <item h="1" m="1" x="475"/>
        <item h="1" m="1" x="215"/>
        <item h="1" m="1" x="515"/>
        <item h="1" m="1" x="560"/>
        <item h="1" m="1" x="282"/>
        <item h="1" m="1" x="289"/>
        <item h="1" m="1" x="620"/>
        <item h="1" m="1" x="496"/>
        <item h="1" m="1" x="530"/>
        <item h="1" x="28"/>
        <item h="1" m="1" x="309"/>
        <item h="1" x="83"/>
        <item h="1" m="1" x="341"/>
        <item h="1" m="1" x="533"/>
        <item h="1" m="1" x="247"/>
        <item h="1" m="1" x="260"/>
        <item h="1" m="1" x="270"/>
        <item h="1" m="1" x="576"/>
        <item h="1" m="1" x="614"/>
        <item h="1" m="1" x="299"/>
        <item h="1" m="1" x="320"/>
        <item h="1" m="1" x="656"/>
        <item h="1" m="1" x="552"/>
        <item h="1" m="1" x="594"/>
        <item h="1" m="1" x="624"/>
        <item h="1" m="1" x="630"/>
        <item h="1" m="1" x="323"/>
        <item h="1" m="1" x="652"/>
        <item h="1" m="1" x="343"/>
        <item h="1" m="1" x="134"/>
        <item h="1" m="1" x="353"/>
        <item h="1" m="1" x="142"/>
        <item h="1" m="1" x="373"/>
        <item h="1" m="1" x="582"/>
        <item h="1" m="1" x="286"/>
        <item h="1" m="1" x="302"/>
        <item h="1" m="1" x="315"/>
        <item h="1" m="1" x="325"/>
        <item h="1" m="1" x="635"/>
        <item h="1" m="1" x="329"/>
        <item h="1" m="1" x="643"/>
        <item h="1" m="1" x="345"/>
        <item h="1" m="1" x="661"/>
        <item h="1" m="1" x="140"/>
        <item h="1" m="1" x="604"/>
        <item h="1" m="1" x="318"/>
        <item h="1" m="1" x="331"/>
        <item h="1" m="1" x="645"/>
        <item h="1" m="1" x="347"/>
        <item h="1" m="1" x="355"/>
        <item h="1" m="1" x="360"/>
        <item h="1" m="1" x="377"/>
        <item h="1" m="1" x="381"/>
        <item h="1" m="1" x="410"/>
        <item h="1" m="1" x="167"/>
        <item x="124"/>
        <item m="1" x="147"/>
        <item m="1" x="156"/>
        <item m="1" x="161"/>
        <item m="1" x="164"/>
        <item m="1" x="177"/>
        <item m="1" x="426"/>
        <item m="1" x="190"/>
        <item m="1" x="447"/>
        <item m="1" x="462"/>
        <item m="1" x="197"/>
        <item m="1" x="501"/>
        <item m="1" x="389"/>
        <item m="1" x="186"/>
        <item m="1" x="443"/>
        <item m="1" x="448"/>
        <item m="1" x="199"/>
        <item m="1" x="206"/>
        <item m="1" x="232"/>
        <item m="1" x="405"/>
        <item m="1" x="428"/>
        <item m="1" x="187"/>
        <item m="1" x="486"/>
        <item m="1" x="234"/>
        <item m="1" x="521"/>
        <item m="1" x="421"/>
        <item m="1" x="430"/>
        <item m="1" x="208"/>
        <item m="1" x="482"/>
        <item m="1" x="214"/>
        <item m="1" x="222"/>
        <item m="1" x="522"/>
        <item m="1" x="544"/>
        <item m="1" x="265"/>
        <item m="1" x="568"/>
        <item m="1" x="274"/>
        <item m="1" x="439"/>
        <item m="1" x="458"/>
        <item m="1" x="224"/>
        <item m="1" x="257"/>
        <item m="1" x="460"/>
        <item m="1" x="204"/>
        <item m="1" x="212"/>
        <item m="1" x="493"/>
        <item m="1" x="228"/>
        <item m="1" x="527"/>
        <item m="1" x="254"/>
        <item m="1" x="547"/>
        <item m="1" x="268"/>
        <item m="1" x="476"/>
        <item m="1" x="216"/>
        <item m="1" x="516"/>
        <item m="1" x="258"/>
        <item m="1" x="608"/>
        <item m="1" x="627"/>
        <item m="1" x="498"/>
        <item m="1" x="239"/>
        <item m="1" x="246"/>
        <item m="1" x="574"/>
        <item m="1" x="590"/>
        <item m="1" x="622"/>
        <item x="122"/>
        <item m="1" x="534"/>
        <item m="1" x="248"/>
        <item m="1" x="543"/>
        <item m="1" x="578"/>
        <item x="131"/>
        <item m="1" x="650"/>
        <item m="1" x="133"/>
        <item m="1" x="352"/>
        <item m="1" x="553"/>
        <item m="1" x="314"/>
        <item m="1" x="631"/>
        <item m="1" x="344"/>
        <item m="1" x="139"/>
        <item m="1" x="358"/>
        <item m="1" x="143"/>
        <item m="1" x="374"/>
        <item m="1" x="150"/>
        <item m="1" x="583"/>
        <item m="1" x="603"/>
        <item m="1" x="317"/>
        <item x="128"/>
        <item m="1" x="653"/>
        <item m="1" x="394"/>
        <item m="1" x="605"/>
        <item m="1" x="662"/>
        <item m="1" x="362"/>
        <item m="1" x="154"/>
        <item x="87"/>
        <item x="127"/>
        <item m="1" x="388"/>
        <item m="1" x="397"/>
        <item m="1" x="162"/>
        <item x="129"/>
        <item m="1" x="165"/>
        <item m="1" x="178"/>
        <item x="99"/>
        <item x="126"/>
        <item m="1" x="502"/>
        <item m="1" x="391"/>
        <item m="1" x="398"/>
        <item m="1" x="191"/>
        <item m="1" x="450"/>
        <item m="1" x="200"/>
        <item m="1" x="220"/>
        <item m="1" x="504"/>
        <item m="1" x="233"/>
        <item m="1" x="406"/>
        <item m="1" x="166"/>
        <item x="68"/>
        <item m="1" x="453"/>
        <item m="1" x="469"/>
        <item m="1" x="556"/>
        <item x="38"/>
        <item m="1" x="209"/>
        <item m="1" x="237"/>
        <item m="1" x="266"/>
        <item x="65"/>
        <item m="1" x="512"/>
        <item x="29"/>
        <item x="53"/>
        <item x="30"/>
        <item x="5"/>
        <item x="97"/>
        <item m="1" x="242"/>
        <item m="1" x="539"/>
        <item x="20"/>
        <item m="1" x="561"/>
        <item m="1" x="587"/>
        <item x="52"/>
        <item x="69"/>
        <item m="1" x="308"/>
        <item m="1" x="477"/>
        <item m="1" x="497"/>
        <item x="21"/>
        <item m="1" x="518"/>
        <item m="1" x="244"/>
        <item m="1" x="562"/>
        <item x="60"/>
        <item m="1" x="297"/>
        <item m="1" x="328"/>
        <item m="1" x="639"/>
        <item x="96"/>
        <item x="115"/>
        <item m="1" x="285"/>
        <item m="1" x="291"/>
        <item m="1" x="615"/>
        <item m="1" x="321"/>
        <item m="1" x="342"/>
        <item x="86"/>
        <item x="89"/>
        <item m="1" x="565"/>
        <item m="1" x="617"/>
        <item m="1" x="625"/>
        <item x="40"/>
        <item m="1" x="263"/>
        <item m="1" x="633"/>
        <item x="51"/>
        <item m="1" x="644"/>
        <item m="1" x="338"/>
        <item m="1" x="359"/>
        <item x="31"/>
        <item m="1" x="375"/>
        <item x="39"/>
        <item x="73"/>
        <item m="1" x="319"/>
        <item x="70"/>
        <item m="1" x="361"/>
        <item m="1" x="144"/>
        <item m="1" x="395"/>
        <item m="1" x="606"/>
        <item x="110"/>
        <item m="1" x="332"/>
        <item m="1" x="647"/>
        <item x="13"/>
        <item x="3"/>
        <item m="1" x="348"/>
        <item m="1" x="364"/>
        <item m="1" x="411"/>
        <item x="4"/>
        <item m="1" x="148"/>
        <item m="1" x="153"/>
        <item m="1" x="390"/>
        <item m="1" x="157"/>
        <item m="1" x="173"/>
        <item m="1" x="179"/>
        <item x="7"/>
        <item x="80"/>
        <item m="1" x="479"/>
        <item x="108"/>
        <item x="22"/>
        <item x="8"/>
        <item x="114"/>
        <item x="125"/>
        <item x="2"/>
        <item x="113"/>
        <item m="1" x="201"/>
        <item m="1" x="407"/>
        <item m="1" x="174"/>
        <item x="41"/>
        <item x="117"/>
        <item m="1" x="444"/>
        <item m="1" x="466"/>
        <item m="1" x="203"/>
        <item m="1" x="488"/>
        <item m="1" x="523"/>
        <item m="1" x="545"/>
        <item m="1" x="256"/>
        <item x="116"/>
        <item x="46"/>
        <item m="1" x="445"/>
        <item x="63"/>
        <item m="1" x="511"/>
        <item x="14"/>
        <item x="17"/>
        <item x="82"/>
        <item x="6"/>
        <item m="1" x="513"/>
        <item x="71"/>
        <item x="32"/>
        <item x="35"/>
        <item x="44"/>
        <item x="94"/>
        <item m="1" x="243"/>
        <item m="1" x="540"/>
        <item x="66"/>
        <item x="76"/>
        <item m="1" x="519"/>
        <item m="1" x="532"/>
        <item m="1" x="259"/>
        <item m="1" x="563"/>
        <item m="1" x="269"/>
        <item m="1" x="591"/>
        <item m="1" x="312"/>
        <item m="1" x="640"/>
        <item x="72"/>
        <item x="24"/>
        <item m="1" x="592"/>
        <item m="1" x="657"/>
        <item x="75"/>
        <item x="123"/>
        <item m="1" x="581"/>
        <item m="1" x="600"/>
        <item m="1" x="295"/>
        <item x="93"/>
        <item x="12"/>
        <item m="1" x="632"/>
        <item m="1" x="324"/>
        <item x="107"/>
        <item x="42"/>
        <item x="25"/>
        <item x="54"/>
        <item x="88"/>
        <item m="1" x="376"/>
        <item m="1" x="151"/>
        <item x="43"/>
        <item m="1" x="619"/>
        <item x="18"/>
        <item x="57"/>
        <item x="98"/>
        <item x="118"/>
        <item m="1" x="137"/>
        <item m="1" x="356"/>
        <item x="33"/>
        <item m="1" x="363"/>
        <item x="105"/>
        <item x="78"/>
        <item x="130"/>
        <item m="1" x="638"/>
        <item x="103"/>
        <item x="62"/>
        <item x="104"/>
        <item m="1" x="365"/>
        <item x="64"/>
        <item m="1" x="159"/>
        <item m="1" x="168"/>
        <item x="77"/>
        <item x="85"/>
        <item m="1" x="379"/>
        <item m="1" x="392"/>
        <item m="1" x="427"/>
        <item x="91"/>
        <item x="16"/>
        <item x="15"/>
        <item m="1" x="192"/>
        <item m="1" x="485"/>
        <item x="67"/>
        <item m="1" x="158"/>
        <item x="120"/>
        <item m="1" x="194"/>
        <item m="1" x="481"/>
        <item m="1" x="213"/>
        <item x="90"/>
        <item m="1" x="408"/>
        <item x="11"/>
        <item m="1" x="456"/>
        <item x="10"/>
        <item m="1" x="252"/>
        <item x="121"/>
        <item m="1" x="557"/>
        <item x="1"/>
        <item m="1" x="431"/>
        <item m="1" x="189"/>
        <item m="1" x="473"/>
        <item m="1" x="210"/>
        <item m="1" x="483"/>
        <item x="92"/>
        <item m="1" x="253"/>
        <item x="23"/>
        <item x="112"/>
        <item m="1" x="276"/>
        <item x="36"/>
        <item x="119"/>
        <item x="59"/>
        <item m="1" x="229"/>
        <item x="48"/>
        <item x="9"/>
        <item x="34"/>
        <item x="95"/>
        <item x="102"/>
        <item m="1" x="290"/>
        <item x="79"/>
        <item m="1" x="217"/>
        <item m="1" x="245"/>
        <item m="1" x="541"/>
        <item x="100"/>
        <item m="1" x="310"/>
        <item m="1" x="478"/>
        <item m="1" x="261"/>
        <item m="1" x="564"/>
        <item m="1" x="300"/>
        <item m="1" x="629"/>
        <item m="1" x="322"/>
        <item m="1" x="641"/>
        <item m="1" x="595"/>
        <item m="1" x="294"/>
        <item x="81"/>
        <item m="1" x="658"/>
        <item m="1" x="535"/>
        <item m="1" x="618"/>
        <item m="1" x="326"/>
        <item m="1" x="135"/>
        <item m="1" x="354"/>
        <item x="47"/>
        <item m="1" x="271"/>
        <item m="1" x="584"/>
        <item x="101"/>
        <item x="45"/>
        <item m="1" x="636"/>
        <item m="1" x="646"/>
        <item m="1" x="378"/>
        <item x="19"/>
        <item x="49"/>
        <item m="1" x="304"/>
        <item m="1" x="626"/>
        <item m="1" x="637"/>
        <item m="1" x="333"/>
        <item m="1" x="648"/>
        <item m="1" x="654"/>
        <item m="1" x="349"/>
        <item x="55"/>
        <item x="56"/>
        <item x="37"/>
        <item x="109"/>
        <item x="58"/>
        <item m="1" x="155"/>
        <item m="1" x="169"/>
        <item x="106"/>
        <item m="1" x="149"/>
        <item m="1" x="393"/>
        <item x="0"/>
        <item x="50"/>
        <item m="1" x="429"/>
        <item m="1" x="435"/>
        <item x="111"/>
        <item m="1" x="196"/>
        <item m="1" x="221"/>
        <item m="1" x="507"/>
        <item x="74"/>
        <item x="61"/>
        <item m="1" x="509"/>
        <item m="1" x="409"/>
        <item m="1" x="422"/>
        <item m="1" x="188"/>
        <item m="1" x="195"/>
        <item m="1" x="225"/>
        <item m="1" x="558"/>
        <item m="1" x="423"/>
        <item m="1" x="185"/>
        <item m="1" x="559"/>
        <item m="1" x="440"/>
        <item m="1" x="517"/>
        <item m="1" x="609"/>
        <item m="1" x="461"/>
        <item m="1" x="542"/>
        <item m="1" x="262"/>
        <item m="1" x="152"/>
        <item h="1" m="1" x="371"/>
        <item h="1" m="1" x="223"/>
        <item t="default"/>
      </items>
    </pivotField>
    <pivotField compact="0" numFmtId="165" outline="0" subtotalTop="0" showAll="0"/>
    <pivotField compact="0" outline="0" subtotalTop="0" showAll="0"/>
    <pivotField compact="0" outline="0" subtotalTop="0" showAll="0"/>
    <pivotField axis="axisPage" compact="0" outline="0" showAll="0">
      <items count="4">
        <item m="1" x="2"/>
        <item x="0"/>
        <item x="1"/>
        <item t="default"/>
      </items>
    </pivotField>
    <pivotField compact="0" outline="0" showAll="0"/>
    <pivotField compact="0" outline="0" showAll="0"/>
    <pivotField axis="axisRow" compact="0" outline="0" subtotalTop="0" showAll="0">
      <items count="1386">
        <item m="1" x="1034"/>
        <item m="1" x="826"/>
        <item m="1" x="1177"/>
        <item m="1" x="917"/>
        <item m="1" x="1012"/>
        <item m="1" x="1106"/>
        <item m="1" x="590"/>
        <item m="1" x="949"/>
        <item m="1" x="1207"/>
        <item m="1" x="691"/>
        <item m="1" x="1046"/>
        <item m="1" x="536"/>
        <item m="1" x="624"/>
        <item m="1" x="978"/>
        <item m="1" x="1237"/>
        <item m="1" x="716"/>
        <item m="1" x="1067"/>
        <item m="1" x="682"/>
        <item m="1" x="1249"/>
        <item m="1" x="1037"/>
        <item m="1" x="526"/>
        <item m="1" x="1081"/>
        <item m="1" x="768"/>
        <item m="1" x="569"/>
        <item m="1" x="1132"/>
        <item m="1" x="823"/>
        <item m="1" x="614"/>
        <item m="1" x="1175"/>
        <item m="1" x="874"/>
        <item m="1" x="660"/>
        <item m="1" x="1232"/>
        <item m="1" x="915"/>
        <item m="1" x="711"/>
        <item m="1" x="1273"/>
        <item m="1" x="1062"/>
        <item m="1" x="752"/>
        <item m="1" x="753"/>
        <item m="1" x="1323"/>
        <item m="1" x="1112"/>
        <item m="1" x="805"/>
        <item m="1" x="855"/>
        <item m="1" x="546"/>
        <item m="1" x="1215"/>
        <item m="1" x="894"/>
        <item m="1" x="896"/>
        <item m="1" x="695"/>
        <item m="1" x="1259"/>
        <item m="1" x="946"/>
        <item m="1" x="736"/>
        <item m="1" x="1305"/>
        <item m="1" x="992"/>
        <item m="1" x="781"/>
        <item m="1" x="782"/>
        <item m="1" x="1347"/>
        <item m="1" x="1043"/>
        <item m="1" x="837"/>
        <item m="1" x="534"/>
        <item m="1" x="1086"/>
        <item m="1" x="885"/>
        <item m="1" x="576"/>
        <item m="1" x="1243"/>
        <item m="1" x="929"/>
        <item m="1" x="622"/>
        <item m="1" x="1287"/>
        <item m="1" x="976"/>
        <item m="1" x="667"/>
        <item m="1" x="669"/>
        <item m="1" x="1332"/>
        <item m="1" x="1026"/>
        <item m="1" x="715"/>
        <item m="1" x="1375"/>
        <item m="1" x="1376"/>
        <item m="1" x="1065"/>
        <item m="1" x="1066"/>
        <item m="1" x="866"/>
        <item m="1" x="558"/>
        <item m="1" x="560"/>
        <item m="1" x="1118"/>
        <item m="1" x="912"/>
        <item m="1" x="599"/>
        <item m="1" x="1167"/>
        <item m="1" x="649"/>
        <item m="1" x="566"/>
        <item m="1" x="893"/>
        <item m="1" x="1130"/>
        <item m="1" x="588"/>
        <item m="1" x="589"/>
        <item m="1" x="921"/>
        <item m="1" x="1155"/>
        <item m="1" x="610"/>
        <item m="1" x="944"/>
        <item m="1" x="945"/>
        <item m="1" x="1276"/>
        <item m="1" x="637"/>
        <item m="1" x="967"/>
        <item m="1" x="968"/>
        <item m="1" x="1302"/>
        <item m="1" x="1303"/>
        <item m="1" x="657"/>
        <item m="1" x="990"/>
        <item m="1" x="1326"/>
        <item m="1" x="1327"/>
        <item m="1" x="689"/>
        <item m="1" x="1016"/>
        <item x="165"/>
        <item m="1" x="708"/>
        <item m="1" x="709"/>
        <item m="1" x="1042"/>
        <item m="1" x="1370"/>
        <item m="1" x="728"/>
        <item m="1" x="729"/>
        <item m="1" x="1061"/>
        <item m="1" x="530"/>
        <item m="1" x="748"/>
        <item m="1" x="1083"/>
        <item m="1" x="1084"/>
        <item m="1" x="550"/>
        <item m="1" x="772"/>
        <item m="1" x="1110"/>
        <item m="1" x="1111"/>
        <item m="1" x="573"/>
        <item m="1" x="574"/>
        <item m="1" x="804"/>
        <item m="1" x="1136"/>
        <item m="1" x="591"/>
        <item m="1" x="592"/>
        <item m="1" x="926"/>
        <item m="1" x="1160"/>
        <item m="1" x="619"/>
        <item m="1" x="620"/>
        <item m="1" x="950"/>
        <item m="1" x="951"/>
        <item m="1" x="1181"/>
        <item m="1" x="641"/>
        <item m="1" x="972"/>
        <item m="1" x="973"/>
        <item m="1" x="1213"/>
        <item m="1" x="665"/>
        <item m="1" x="1234"/>
        <item m="1" x="694"/>
        <item m="1" x="1023"/>
        <item m="1" x="1254"/>
        <item m="1" x="1255"/>
        <item m="1" x="1050"/>
        <item m="1" x="1277"/>
        <item m="1" x="733"/>
        <item m="1" x="734"/>
        <item m="1" x="1064"/>
        <item m="1" x="1304"/>
        <item m="1" x="759"/>
        <item m="1" x="1093"/>
        <item m="1" x="1328"/>
        <item m="1" x="779"/>
        <item m="1" x="1117"/>
        <item m="1" x="581"/>
        <item m="1" x="807"/>
        <item m="1" x="1143"/>
        <item m="1" x="1144"/>
        <item m="1" x="596"/>
        <item m="1" x="597"/>
        <item m="1" x="836"/>
        <item m="1" x="1166"/>
        <item m="1" x="627"/>
        <item m="1" x="629"/>
        <item m="1" x="859"/>
        <item m="1" x="1190"/>
        <item m="1" x="646"/>
        <item m="1" x="882"/>
        <item m="1" x="883"/>
        <item m="1" x="1223"/>
        <item m="1" x="675"/>
        <item m="1" x="899"/>
        <item m="1" x="900"/>
        <item m="1" x="1241"/>
        <item m="1" x="1242"/>
        <item m="1" x="699"/>
        <item m="1" x="927"/>
        <item m="1" x="1264"/>
        <item m="1" x="718"/>
        <item m="1" x="952"/>
        <item m="1" x="1286"/>
        <item m="1" x="744"/>
        <item m="1" x="974"/>
        <item m="1" x="1311"/>
        <item m="1" x="764"/>
        <item m="1" x="1100"/>
        <item m="1" x="1331"/>
        <item m="1" x="791"/>
        <item m="1" x="792"/>
        <item m="1" x="1122"/>
        <item m="1" x="1123"/>
        <item m="1" x="1148"/>
        <item m="1" x="1373"/>
        <item m="1" x="842"/>
        <item m="1" x="538"/>
        <item m="1" x="555"/>
        <item m="1" x="556"/>
        <item m="1" x="582"/>
        <item m="1" x="910"/>
        <item m="1" x="1248"/>
        <item m="1" x="598"/>
        <item m="1" x="933"/>
        <item m="1" x="1269"/>
        <item m="1" x="628"/>
        <item m="1" x="956"/>
        <item m="1" x="1291"/>
        <item m="1" x="746"/>
        <item m="1" x="984"/>
        <item m="1" x="766"/>
        <item m="1" x="767"/>
        <item m="1" x="1004"/>
        <item m="1" x="1340"/>
        <item m="1" x="1029"/>
        <item m="1" x="1358"/>
        <item m="1" x="1360"/>
        <item m="1" x="819"/>
        <item m="1" x="1053"/>
        <item m="1" x="1381"/>
        <item m="1" x="848"/>
        <item m="1" x="1071"/>
        <item m="1" x="540"/>
        <item m="1" x="719"/>
        <item m="1" x="1325"/>
        <item m="1" x="1056"/>
        <item m="1" x="778"/>
        <item m="1" x="1382"/>
        <item m="1" x="1015"/>
        <item m="1" x="745"/>
        <item m="1" x="1075"/>
        <item m="1" x="1039"/>
        <item m="1" x="765"/>
        <item m="1" x="1369"/>
        <item m="1" x="1102"/>
        <item m="1" x="1163"/>
        <item m="1" x="795"/>
        <item m="1" x="796"/>
        <item m="1" x="529"/>
        <item m="1" x="1125"/>
        <item m="1" x="1187"/>
        <item m="1" x="818"/>
        <item m="1" x="549"/>
        <item m="1" x="1151"/>
        <item m="1" x="880"/>
        <item m="1" x="606"/>
        <item m="1" x="1221"/>
        <item m="1" x="844"/>
        <item m="1" x="572"/>
        <item m="1" x="1169"/>
        <item m="1" x="1170"/>
        <item m="1" x="897"/>
        <item m="1" x="634"/>
        <item m="1" x="1240"/>
        <item m="1" x="868"/>
        <item m="1" x="1199"/>
        <item m="1" x="925"/>
        <item m="1" x="654"/>
        <item m="1" x="1262"/>
        <item m="1" x="617"/>
        <item m="1" x="618"/>
        <item m="1" x="1283"/>
        <item m="1" x="640"/>
        <item m="1" x="1250"/>
        <item m="1" x="971"/>
        <item m="1" x="704"/>
        <item m="1" x="1309"/>
        <item m="1" x="1036"/>
        <item m="1" x="994"/>
        <item m="1" x="726"/>
        <item m="1" x="1330"/>
        <item m="1" x="1059"/>
        <item m="1" x="1294"/>
        <item m="1" x="1022"/>
        <item m="1" x="747"/>
        <item m="1" x="1350"/>
        <item m="1" x="1080"/>
        <item m="1" x="1319"/>
        <item m="1" x="1049"/>
        <item m="1" x="769"/>
        <item m="1" x="1372"/>
        <item m="1" x="1105"/>
        <item m="1" x="840"/>
        <item m="1" x="1063"/>
        <item m="1" x="802"/>
        <item m="1" x="537"/>
        <item m="1" x="1133"/>
        <item m="1" x="1361"/>
        <item m="1" x="1091"/>
        <item m="1" x="822"/>
        <item m="1" x="553"/>
        <item m="1" x="1156"/>
        <item m="1" x="1383"/>
        <item m="1" x="1116"/>
        <item m="1" x="580"/>
        <item m="1" x="1174"/>
        <item m="1" x="1176"/>
        <item m="1" x="1142"/>
        <item m="1" x="595"/>
        <item m="1" x="1205"/>
        <item m="1" x="931"/>
        <item m="1" x="659"/>
        <item m="1" x="1164"/>
        <item m="1" x="626"/>
        <item m="1" x="1231"/>
        <item m="1" x="955"/>
        <item m="1" x="690"/>
        <item m="1" x="916"/>
        <item m="1" x="644"/>
        <item m="1" x="983"/>
        <item m="1" x="710"/>
        <item m="1" x="941"/>
        <item m="1" x="674"/>
        <item m="1" x="1274"/>
        <item m="1" x="1002"/>
        <item m="1" x="1337"/>
        <item m="1" x="962"/>
        <item m="1" x="698"/>
        <item m="1" x="751"/>
        <item m="1" x="1356"/>
        <item m="1" x="1052"/>
        <item m="1" x="742"/>
        <item m="1" x="1070"/>
        <item m="1" x="806"/>
        <item m="1" x="539"/>
        <item m="1" x="786"/>
        <item m="1" x="788"/>
        <item m="1" x="527"/>
        <item m="1" x="1121"/>
        <item m="1" x="1183"/>
        <item m="1" x="602"/>
        <item m="1" x="1214"/>
        <item m="1" x="570"/>
        <item m="1" x="895"/>
        <item m="1" x="1235"/>
        <item m="1" x="1193"/>
        <item m="1" x="923"/>
        <item m="1" x="1256"/>
        <item m="1" x="987"/>
        <item m="1" x="613"/>
        <item m="1" x="1227"/>
        <item m="1" x="1279"/>
        <item m="1" x="1010"/>
        <item m="1" x="969"/>
        <item m="1" x="1306"/>
        <item m="1" x="1031"/>
        <item m="1" x="1033"/>
        <item m="1" x="1267"/>
        <item m="1" x="722"/>
        <item m="1" x="1289"/>
        <item m="1" x="1017"/>
        <item m="1" x="808"/>
        <item m="1" x="1317"/>
        <item m="1" x="1044"/>
        <item m="1" x="1338"/>
        <item m="1" x="1357"/>
        <item m="1" x="1087"/>
        <item m="1" x="847"/>
        <item m="1" x="577"/>
        <item m="1" x="1172"/>
        <item m="1" x="1173"/>
        <item m="1" x="635"/>
        <item m="1" x="1138"/>
        <item m="1" x="870"/>
        <item m="1" x="593"/>
        <item m="1" x="928"/>
        <item m="1" x="655"/>
        <item m="1" x="1229"/>
        <item m="1" x="686"/>
        <item m="1" x="1184"/>
        <item m="1" x="1251"/>
        <item m="1" x="975"/>
        <item m="1" x="996"/>
        <item m="1" x="727"/>
        <item m="1" x="1333"/>
        <item m="1" x="958"/>
        <item m="1" x="959"/>
        <item m="1" x="1297"/>
        <item m="1" x="909"/>
        <item m="1" x="1220"/>
        <item m="1" x="639"/>
        <item m="1" x="1247"/>
        <item m="1" x="671"/>
        <item m="1" x="1206"/>
        <item m="1" x="1238"/>
        <item m="1" x="960"/>
        <item m="1" x="961"/>
        <item m="1" x="1268"/>
        <item m="1" x="697"/>
        <item m="1" x="993"/>
        <item m="1" x="723"/>
        <item m="1" x="652"/>
        <item m="1" x="1261"/>
        <item m="1" x="717"/>
        <item m="1" x="1051"/>
        <item m="1" x="680"/>
        <item m="1" x="712"/>
        <item m="1" x="1069"/>
        <item m="1" x="1003"/>
        <item m="1" x="1035"/>
        <item m="1" x="1339"/>
        <item m="1" x="762"/>
        <item m="1" x="1365"/>
        <item m="1" x="1097"/>
        <item m="1" x="754"/>
        <item m="1" x="755"/>
        <item m="1" x="1359"/>
        <item m="1" x="783"/>
        <item m="1" x="785"/>
        <item m="1" x="1088"/>
        <item m="1" x="1119"/>
        <item m="1" x="775"/>
        <item m="1" x="545"/>
        <item m="1" x="849"/>
        <item m="1" x="1371"/>
        <item m="1" x="1104"/>
        <item m="1" x="839"/>
        <item m="1" x="1139"/>
        <item m="1" x="871"/>
        <item m="1" x="1168"/>
        <item m="1" x="1101"/>
        <item m="1" x="1192"/>
        <item m="1" x="623"/>
        <item m="1" x="1230"/>
        <item m="1" x="857"/>
        <item m="1" x="611"/>
        <item m="1" x="612"/>
        <item m="1" x="1226"/>
        <item m="1" x="604"/>
        <item m="1" x="904"/>
        <item m="1" x="1203"/>
        <item m="1" x="991"/>
        <item m="1" x="1298"/>
        <item m="1" x="720"/>
        <item m="1" x="924"/>
        <item m="1" x="954"/>
        <item m="1" x="988"/>
        <item m="1" x="679"/>
        <item m="1" x="1314"/>
        <item m="1" x="1316"/>
        <item m="1" x="797"/>
        <item m="1" x="531"/>
        <item m="1" x="1027"/>
        <item m="1" x="1329"/>
        <item m="1" x="1354"/>
        <item m="1" x="774"/>
        <item m="1" x="1379"/>
        <item m="1" x="846"/>
        <item m="1" x="1137"/>
        <item m="1" x="565"/>
        <item m="1" x="889"/>
        <item m="1" x="920"/>
        <item m="1" x="877"/>
        <item m="1" x="1245"/>
        <item m="1" x="666"/>
        <item m="1" x="1272"/>
        <item m="1" x="957"/>
        <item m="1" x="1009"/>
        <item m="1" x="1030"/>
        <item m="1" x="1363"/>
        <item m="1" x="1092"/>
        <item m="1" x="780"/>
        <item m="1" x="1077"/>
        <item m="1" x="891"/>
        <item m="1" x="886"/>
        <item m="1" x="1191"/>
        <item m="1" x="1228"/>
        <item m="1" x="1180"/>
        <item m="1" x="607"/>
        <item m="1" x="1200"/>
        <item m="1" x="1013"/>
        <item m="1" x="1312"/>
        <item m="1" x="1342"/>
        <item m="1" x="995"/>
        <item m="1" x="1024"/>
        <item m="1" x="547"/>
        <item m="1" x="1107"/>
        <item m="1" x="843"/>
        <item m="1" x="1134"/>
        <item m="1" x="852"/>
        <item m="1" x="799"/>
        <item m="1" x="1085"/>
        <item m="1" x="854"/>
        <item m="1" x="608"/>
        <item m="1" x="1266"/>
        <item m="1" x="901"/>
        <item m="1" x="1321"/>
        <item m="1" x="1201"/>
        <item m="1" x="621"/>
        <item m="1" x="803"/>
        <item m="1" x="1313"/>
        <item m="1" x="936"/>
        <item m="1" x="853"/>
        <item m="1" x="1178"/>
        <item m="1" x="1145"/>
        <item m="1" x="876"/>
        <item m="1" x="1054"/>
        <item m="1" x="1211"/>
        <item m="1" x="1076"/>
        <item m="1" x="1374"/>
        <item m="1" x="1253"/>
        <item m="1" x="835"/>
        <item m="1" x="1135"/>
        <item m="1" x="1095"/>
        <item m="1" x="557"/>
        <item m="1" x="653"/>
        <item m="1" x="676"/>
        <item m="1" x="1275"/>
        <item m="1" x="703"/>
        <item m="1" x="1005"/>
        <item m="1" x="756"/>
        <item m="1" x="1320"/>
        <item m="1" x="1073"/>
        <item m="1" x="794"/>
        <item m="1" x="970"/>
        <item m="1" x="554"/>
        <item m="1" x="725"/>
        <item m="1" x="1263"/>
        <item m="1" x="841"/>
        <item m="1" x="763"/>
        <item m="1" x="1281"/>
        <item m="1" x="528"/>
        <item m="1" x="672"/>
        <item m="1" x="820"/>
        <item m="1" x="633"/>
        <item m="1" x="663"/>
        <item m="1" x="1028"/>
        <item m="1" x="770"/>
        <item m="1" x="730"/>
        <item m="1" x="834"/>
        <item m="1" x="986"/>
        <item m="1" x="1196"/>
        <item m="1" x="757"/>
        <item m="1" x="911"/>
        <item m="1" x="790"/>
        <item m="1" x="934"/>
        <item m="1" x="1018"/>
        <item m="1" x="562"/>
        <item m="1" x="1194"/>
        <item m="1" x="824"/>
        <item m="1" x="1366"/>
        <item m="1" x="1150"/>
        <item m="1" x="907"/>
        <item m="1" x="787"/>
        <item m="1" x="1114"/>
        <item m="1" x="702"/>
        <item m="1" x="1140"/>
        <item m="1" x="1246"/>
        <item m="1" x="1048"/>
        <item m="1" x="731"/>
        <item m="1" x="905"/>
        <item m="1" x="1217"/>
        <item m="1" x="1204"/>
        <item m="1" x="858"/>
        <item m="1" x="670"/>
        <item m="1" x="603"/>
        <item m="1" x="1355"/>
        <item m="1" x="829"/>
        <item m="1" x="668"/>
        <item m="1" x="1364"/>
        <item m="1" x="1182"/>
        <item m="1" x="1244"/>
        <item m="1" x="798"/>
        <item m="1" x="685"/>
        <item m="1" x="630"/>
        <item m="1" x="1115"/>
        <item m="1" x="833"/>
        <item m="1" x="1239"/>
        <item m="1" x="609"/>
        <item m="1" x="856"/>
        <item m="1" x="8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m="1" x="918"/>
        <item m="1" x="903"/>
        <item m="1" x="692"/>
        <item m="1" x="1158"/>
        <item x="38"/>
        <item m="1" x="1260"/>
        <item m="1" x="749"/>
        <item m="1" x="1341"/>
        <item m="1" x="908"/>
        <item m="1" x="579"/>
        <item m="1" x="1147"/>
        <item m="1" x="1185"/>
        <item m="1" x="1141"/>
        <item m="1" x="1198"/>
        <item m="1" x="587"/>
        <item x="49"/>
        <item m="1" x="548"/>
        <item m="1" x="1224"/>
        <item x="52"/>
        <item m="1" x="705"/>
        <item m="1" x="1310"/>
        <item m="1" x="1336"/>
        <item m="1" x="1019"/>
        <item m="1" x="942"/>
        <item m="1" x="964"/>
        <item m="1" x="643"/>
        <item x="60"/>
        <item x="61"/>
        <item x="62"/>
        <item x="63"/>
        <item m="1" x="1225"/>
        <item x="65"/>
        <item x="66"/>
        <item x="67"/>
        <item x="68"/>
        <item x="69"/>
        <item x="70"/>
        <item x="71"/>
        <item x="72"/>
        <item x="73"/>
        <item x="74"/>
        <item x="75"/>
        <item m="1" x="863"/>
        <item m="1" x="890"/>
        <item m="1" x="1040"/>
        <item m="1" x="677"/>
        <item x="80"/>
        <item m="1" x="761"/>
        <item m="1" x="1159"/>
        <item x="83"/>
        <item x="84"/>
        <item x="85"/>
        <item x="86"/>
        <item x="87"/>
        <item x="88"/>
        <item x="89"/>
        <item x="90"/>
        <item x="91"/>
        <item x="92"/>
        <item x="93"/>
        <item x="94"/>
        <item x="95"/>
        <item x="96"/>
        <item x="97"/>
        <item x="98"/>
        <item x="99"/>
        <item x="100"/>
        <item m="1" x="551"/>
        <item m="1" x="1041"/>
        <item x="103"/>
        <item x="104"/>
        <item m="1" x="898"/>
        <item m="1" x="523"/>
        <item m="1" x="707"/>
        <item m="1" x="1096"/>
        <item x="109"/>
        <item x="110"/>
        <item x="111"/>
        <item x="112"/>
        <item x="113"/>
        <item m="1" x="706"/>
        <item m="1" x="1195"/>
        <item m="1" x="1295"/>
        <item m="1" x="1149"/>
        <item m="1" x="1335"/>
        <item m="1" x="662"/>
        <item m="1" x="811"/>
        <item m="1" x="892"/>
        <item m="1" x="1113"/>
        <item m="1" x="887"/>
        <item x="124"/>
        <item m="1" x="913"/>
        <item m="1" x="724"/>
        <item m="1" x="862"/>
        <item x="128"/>
        <item m="1" x="935"/>
        <item m="1" x="636"/>
        <item m="1" x="963"/>
        <item m="1" x="810"/>
        <item x="133"/>
        <item x="134"/>
        <item x="135"/>
        <item x="136"/>
        <item x="137"/>
        <item x="138"/>
        <item x="139"/>
        <item m="1" x="1290"/>
        <item m="1" x="1055"/>
        <item m="1" x="1189"/>
        <item m="1" x="828"/>
        <item m="1" x="1090"/>
        <item m="1" x="1014"/>
        <item m="1" x="776"/>
        <item m="1" x="1270"/>
        <item m="1" x="1058"/>
        <item m="1" x="1008"/>
        <item m="1" x="673"/>
        <item m="1" x="1280"/>
        <item m="1" x="1218"/>
        <item m="1" x="1257"/>
        <item m="1" x="616"/>
        <item m="1" x="884"/>
        <item m="1" x="906"/>
        <item m="1" x="979"/>
        <item x="158"/>
        <item x="159"/>
        <item x="160"/>
        <item x="161"/>
        <item x="162"/>
        <item x="163"/>
        <item x="164"/>
        <item x="166"/>
        <item x="167"/>
        <item m="1" x="605"/>
        <item m="1" x="575"/>
        <item m="1" x="869"/>
        <item m="1" x="632"/>
        <item m="1" x="1165"/>
        <item m="1" x="865"/>
        <item m="1" x="600"/>
        <item m="1" x="552"/>
        <item m="1" x="1103"/>
        <item x="177"/>
        <item x="178"/>
        <item x="179"/>
        <item m="1" x="1208"/>
        <item m="1" x="875"/>
        <item m="1" x="638"/>
        <item m="1" x="1315"/>
        <item m="1" x="943"/>
        <item m="1" x="919"/>
        <item m="1" x="938"/>
        <item m="1" x="1258"/>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m="1" x="542"/>
        <item m="1" x="939"/>
        <item m="1" x="1367"/>
        <item m="1" x="784"/>
        <item m="1" x="881"/>
        <item m="1" x="932"/>
        <item m="1" x="1129"/>
        <item m="1" x="985"/>
        <item m="1" x="1216"/>
        <item m="1" x="827"/>
        <item m="1" x="1284"/>
        <item m="1" x="1157"/>
        <item m="1" x="561"/>
        <item m="1" x="1334"/>
        <item m="1" x="860"/>
        <item m="1" x="789"/>
        <item m="1" x="1293"/>
        <item m="1" x="981"/>
        <item m="1" x="1127"/>
        <item x="238"/>
        <item x="239"/>
        <item x="240"/>
        <item x="241"/>
        <item x="242"/>
        <item m="1" x="1171"/>
        <item m="1" x="800"/>
        <item x="245"/>
        <item m="1" x="1079"/>
        <item m="1" x="1252"/>
        <item m="1" x="902"/>
        <item m="1" x="601"/>
        <item m="1" x="1099"/>
        <item x="251"/>
        <item x="252"/>
        <item m="1" x="567"/>
        <item m="1" x="1278"/>
        <item m="1" x="953"/>
        <item m="1" x="1209"/>
        <item m="1" x="1344"/>
        <item m="1" x="1222"/>
        <item m="1" x="982"/>
        <item m="1" x="1236"/>
        <item m="1" x="1307"/>
        <item m="1" x="1001"/>
        <item m="1" x="656"/>
        <item m="1" x="817"/>
        <item m="1" x="1292"/>
        <item m="1" x="1353"/>
        <item m="1" x="1384"/>
        <item m="1" x="1108"/>
        <item m="1" x="1380"/>
        <item m="1" x="930"/>
        <item m="1" x="989"/>
        <item m="1" x="1128"/>
        <item m="1" x="584"/>
        <item m="1" x="980"/>
        <item m="1" x="1186"/>
        <item m="1" x="814"/>
        <item m="1" x="861"/>
        <item m="1" x="1345"/>
        <item m="1" x="922"/>
        <item m="1" x="832"/>
        <item m="1" x="543"/>
        <item m="1" x="760"/>
        <item m="1" x="878"/>
        <item m="1" x="1006"/>
        <item m="1" x="1038"/>
        <item m="1" x="1362"/>
        <item m="1" x="998"/>
        <item m="1" x="1299"/>
        <item x="289"/>
        <item x="290"/>
        <item x="291"/>
        <item x="292"/>
        <item x="293"/>
        <item x="294"/>
        <item x="295"/>
        <item x="296"/>
        <item x="297"/>
        <item x="298"/>
        <item x="299"/>
        <item x="300"/>
        <item x="301"/>
        <item x="302"/>
        <item x="303"/>
        <item x="304"/>
        <item x="305"/>
        <item x="306"/>
        <item x="307"/>
        <item x="308"/>
        <item x="309"/>
        <item x="310"/>
        <item x="311"/>
        <item m="1" x="586"/>
        <item x="313"/>
        <item x="314"/>
        <item m="1" x="648"/>
        <item m="1" x="651"/>
        <item x="317"/>
        <item x="318"/>
        <item x="319"/>
        <item x="320"/>
        <item m="1" x="937"/>
        <item m="1" x="1271"/>
        <item m="1" x="1161"/>
        <item m="1" x="879"/>
        <item m="1" x="1349"/>
        <item x="326"/>
        <item x="327"/>
        <item m="1" x="1154"/>
        <item m="1" x="1047"/>
        <item m="1" x="735"/>
        <item m="1" x="1346"/>
        <item m="1" x="541"/>
        <item m="1" x="713"/>
        <item m="1" x="700"/>
        <item m="1" x="1152"/>
        <item m="1" x="1179"/>
        <item m="1" x="831"/>
        <item m="1" x="947"/>
        <item x="339"/>
        <item x="340"/>
        <item x="341"/>
        <item x="342"/>
        <item x="343"/>
        <item x="344"/>
        <item x="345"/>
        <item x="346"/>
        <item x="347"/>
        <item x="348"/>
        <item x="349"/>
        <item x="350"/>
        <item x="351"/>
        <item x="352"/>
        <item m="1" x="872"/>
        <item x="354"/>
        <item x="355"/>
        <item m="1" x="809"/>
        <item m="1" x="1089"/>
        <item m="1" x="750"/>
        <item m="1" x="522"/>
        <item m="1" x="645"/>
        <item m="1" x="683"/>
        <item m="1" x="1007"/>
        <item m="1" x="1094"/>
        <item x="364"/>
        <item m="1" x="1197"/>
        <item m="1" x="867"/>
        <item m="1" x="850"/>
        <item m="1" x="1146"/>
        <item m="1" x="696"/>
        <item m="1" x="1082"/>
        <item m="1" x="571"/>
        <item m="1" x="684"/>
        <item m="1" x="1301"/>
        <item m="1" x="740"/>
        <item x="375"/>
        <item m="1" x="1210"/>
        <item x="377"/>
        <item m="1" x="758"/>
        <item m="1" x="1343"/>
        <item m="1" x="873"/>
        <item m="1" x="1131"/>
        <item m="1" x="965"/>
        <item m="1" x="568"/>
        <item m="1" x="1351"/>
        <item m="1" x="1288"/>
        <item m="1" x="888"/>
        <item m="1" x="693"/>
        <item m="1" x="999"/>
        <item m="1" x="1025"/>
        <item m="1" x="664"/>
        <item m="1" x="739"/>
        <item m="1" x="732"/>
        <item m="1" x="525"/>
        <item m="1" x="816"/>
        <item m="1" x="1057"/>
        <item m="1" x="1153"/>
        <item m="1" x="1377"/>
        <item m="1" x="801"/>
        <item m="1" x="771"/>
        <item x="400"/>
        <item x="401"/>
        <item x="402"/>
        <item x="403"/>
        <item m="1" x="825"/>
        <item m="1" x="1352"/>
        <item m="1" x="594"/>
        <item m="1" x="1219"/>
        <item m="1" x="1000"/>
        <item m="1" x="1060"/>
        <item m="1" x="793"/>
        <item x="411"/>
        <item x="412"/>
        <item x="413"/>
        <item x="414"/>
        <item x="415"/>
        <item x="416"/>
        <item m="1" x="966"/>
        <item m="1" x="1348"/>
        <item m="1" x="688"/>
        <item m="1" x="721"/>
        <item m="1" x="777"/>
        <item m="1" x="578"/>
        <item m="1" x="1068"/>
        <item m="1" x="940"/>
        <item m="1" x="737"/>
        <item m="1" x="615"/>
        <item m="1" x="1296"/>
        <item m="1" x="1032"/>
        <item m="1" x="625"/>
        <item m="1" x="743"/>
        <item m="1" x="1285"/>
        <item m="1" x="821"/>
        <item m="1" x="997"/>
        <item m="1" x="1124"/>
        <item m="1" x="1078"/>
        <item m="1" x="544"/>
        <item m="1" x="977"/>
        <item m="1" x="701"/>
        <item m="1" x="1074"/>
        <item m="1" x="1308"/>
        <item x="441"/>
        <item x="442"/>
        <item m="1" x="631"/>
        <item m="1" x="773"/>
        <item m="1" x="1020"/>
        <item m="1" x="1202"/>
        <item m="1" x="1322"/>
        <item m="1" x="914"/>
        <item m="1" x="1318"/>
        <item m="1" x="583"/>
        <item m="1" x="1188"/>
        <item m="1" x="1233"/>
        <item m="1" x="535"/>
        <item x="454"/>
        <item m="1" x="1072"/>
        <item m="1" x="864"/>
        <item m="1" x="1098"/>
        <item m="1" x="1378"/>
        <item m="1" x="687"/>
        <item m="1" x="741"/>
        <item m="1" x="1300"/>
        <item m="1" x="1265"/>
        <item m="1" x="738"/>
        <item m="1" x="1324"/>
        <item m="1" x="1120"/>
        <item m="1" x="714"/>
        <item m="1" x="1011"/>
        <item m="1" x="524"/>
        <item m="1" x="559"/>
        <item m="1" x="1368"/>
        <item m="1" x="532"/>
        <item m="1" x="838"/>
        <item m="1" x="812"/>
        <item m="1" x="642"/>
        <item m="1" x="948"/>
        <item m="1" x="1021"/>
        <item m="1" x="845"/>
        <item m="1" x="650"/>
        <item m="1" x="1212"/>
        <item x="480"/>
        <item m="1" x="564"/>
        <item m="1" x="563"/>
        <item m="1" x="681"/>
        <item m="1" x="1109"/>
        <item m="1" x="585"/>
        <item m="1" x="661"/>
        <item x="486"/>
        <item x="487"/>
        <item x="488"/>
        <item m="1" x="813"/>
        <item x="489"/>
        <item m="1" x="521"/>
        <item x="490"/>
        <item m="1" x="1162"/>
        <item x="491"/>
        <item x="492"/>
        <item m="1" x="851"/>
        <item m="1" x="647"/>
        <item m="1" x="658"/>
        <item m="1" x="1282"/>
        <item m="1" x="1045"/>
        <item m="1" x="1126"/>
        <item m="1" x="815"/>
        <item x="500"/>
        <item x="501"/>
        <item x="502"/>
        <item x="503"/>
        <item x="504"/>
        <item x="505"/>
        <item x="506"/>
        <item m="1" x="678"/>
        <item x="508"/>
        <item m="1" x="533"/>
        <item x="510"/>
        <item x="511"/>
        <item x="512"/>
        <item x="513"/>
        <item x="514"/>
        <item x="515"/>
        <item x="516"/>
        <item x="517"/>
        <item x="518"/>
        <item x="519"/>
        <item x="520"/>
        <item x="34"/>
        <item x="35"/>
        <item x="36"/>
        <item x="37"/>
        <item x="39"/>
        <item x="40"/>
        <item x="41"/>
        <item x="42"/>
        <item x="43"/>
        <item x="44"/>
        <item x="45"/>
        <item x="46"/>
        <item x="47"/>
        <item x="48"/>
        <item x="50"/>
        <item x="51"/>
        <item x="53"/>
        <item x="54"/>
        <item x="55"/>
        <item x="56"/>
        <item x="57"/>
        <item x="58"/>
        <item x="59"/>
        <item x="64"/>
        <item x="76"/>
        <item x="77"/>
        <item x="78"/>
        <item x="79"/>
        <item x="81"/>
        <item x="82"/>
        <item x="101"/>
        <item x="102"/>
        <item x="105"/>
        <item x="106"/>
        <item x="107"/>
        <item x="108"/>
        <item x="114"/>
        <item x="115"/>
        <item x="116"/>
        <item x="117"/>
        <item x="118"/>
        <item x="119"/>
        <item x="120"/>
        <item x="121"/>
        <item x="122"/>
        <item x="123"/>
        <item x="125"/>
        <item x="126"/>
        <item x="127"/>
        <item x="129"/>
        <item x="130"/>
        <item x="131"/>
        <item x="132"/>
        <item x="140"/>
        <item x="141"/>
        <item x="142"/>
        <item x="143"/>
        <item x="144"/>
        <item x="145"/>
        <item x="146"/>
        <item x="147"/>
        <item x="148"/>
        <item x="149"/>
        <item x="150"/>
        <item x="151"/>
        <item x="152"/>
        <item x="153"/>
        <item x="154"/>
        <item x="155"/>
        <item x="156"/>
        <item x="157"/>
        <item x="168"/>
        <item x="169"/>
        <item x="170"/>
        <item x="171"/>
        <item x="172"/>
        <item x="173"/>
        <item x="174"/>
        <item x="175"/>
        <item x="176"/>
        <item x="180"/>
        <item x="181"/>
        <item x="182"/>
        <item x="183"/>
        <item x="184"/>
        <item x="185"/>
        <item x="186"/>
        <item x="187"/>
        <item x="219"/>
        <item x="220"/>
        <item x="221"/>
        <item x="222"/>
        <item x="223"/>
        <item x="224"/>
        <item x="225"/>
        <item x="226"/>
        <item x="227"/>
        <item x="228"/>
        <item x="229"/>
        <item x="230"/>
        <item x="231"/>
        <item x="232"/>
        <item x="233"/>
        <item x="234"/>
        <item x="235"/>
        <item x="236"/>
        <item x="237"/>
        <item x="243"/>
        <item x="244"/>
        <item x="246"/>
        <item x="247"/>
        <item x="248"/>
        <item x="249"/>
        <item x="250"/>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312"/>
        <item x="315"/>
        <item x="316"/>
        <item x="321"/>
        <item x="322"/>
        <item x="323"/>
        <item x="324"/>
        <item x="325"/>
        <item x="328"/>
        <item x="329"/>
        <item x="330"/>
        <item x="331"/>
        <item x="332"/>
        <item x="333"/>
        <item x="334"/>
        <item x="335"/>
        <item x="336"/>
        <item x="337"/>
        <item x="338"/>
        <item x="353"/>
        <item x="356"/>
        <item x="357"/>
        <item x="358"/>
        <item x="359"/>
        <item x="360"/>
        <item x="361"/>
        <item x="362"/>
        <item x="363"/>
        <item x="365"/>
        <item x="366"/>
        <item x="367"/>
        <item x="368"/>
        <item x="369"/>
        <item x="370"/>
        <item x="371"/>
        <item x="372"/>
        <item x="373"/>
        <item x="374"/>
        <item x="376"/>
        <item x="378"/>
        <item x="379"/>
        <item x="380"/>
        <item x="381"/>
        <item x="382"/>
        <item x="383"/>
        <item x="384"/>
        <item x="385"/>
        <item x="386"/>
        <item x="387"/>
        <item x="388"/>
        <item x="389"/>
        <item x="390"/>
        <item x="391"/>
        <item x="392"/>
        <item x="393"/>
        <item x="394"/>
        <item x="395"/>
        <item x="396"/>
        <item x="397"/>
        <item x="398"/>
        <item x="399"/>
        <item x="404"/>
        <item x="405"/>
        <item x="406"/>
        <item x="407"/>
        <item x="408"/>
        <item x="409"/>
        <item x="410"/>
        <item x="417"/>
        <item x="418"/>
        <item x="419"/>
        <item x="420"/>
        <item x="421"/>
        <item x="422"/>
        <item x="423"/>
        <item x="424"/>
        <item x="425"/>
        <item x="426"/>
        <item x="427"/>
        <item x="428"/>
        <item x="429"/>
        <item x="430"/>
        <item x="431"/>
        <item x="432"/>
        <item x="433"/>
        <item x="434"/>
        <item x="435"/>
        <item x="436"/>
        <item x="437"/>
        <item x="438"/>
        <item x="439"/>
        <item x="440"/>
        <item x="443"/>
        <item x="444"/>
        <item x="445"/>
        <item x="446"/>
        <item x="447"/>
        <item x="448"/>
        <item x="449"/>
        <item x="450"/>
        <item x="451"/>
        <item x="452"/>
        <item x="453"/>
        <item x="455"/>
        <item x="456"/>
        <item x="457"/>
        <item x="458"/>
        <item x="459"/>
        <item x="460"/>
        <item x="461"/>
        <item x="462"/>
        <item x="463"/>
        <item x="464"/>
        <item x="465"/>
        <item x="466"/>
        <item x="467"/>
        <item x="468"/>
        <item x="469"/>
        <item x="470"/>
        <item x="471"/>
        <item x="472"/>
        <item x="473"/>
        <item x="474"/>
        <item x="475"/>
        <item x="476"/>
        <item x="477"/>
        <item x="478"/>
        <item x="479"/>
        <item x="481"/>
        <item x="482"/>
        <item x="483"/>
        <item x="484"/>
        <item x="485"/>
        <item x="493"/>
        <item x="494"/>
        <item x="495"/>
        <item x="496"/>
        <item x="497"/>
        <item x="498"/>
        <item x="499"/>
        <item x="507"/>
        <item x="509"/>
        <item t="default"/>
      </items>
    </pivotField>
    <pivotField compact="0" outline="0" subtotalTop="0" showAll="0"/>
  </pivotFields>
  <rowFields count="2">
    <field x="13"/>
    <field x="26"/>
  </rowFields>
  <rowItems count="75">
    <i>
      <x v="16"/>
      <x v="705"/>
    </i>
    <i>
      <x v="18"/>
      <x v="586"/>
    </i>
    <i r="1">
      <x v="653"/>
    </i>
    <i r="1">
      <x v="775"/>
    </i>
    <i r="1">
      <x v="777"/>
    </i>
    <i>
      <x v="20"/>
      <x v="969"/>
    </i>
    <i>
      <x v="21"/>
      <x v="706"/>
    </i>
    <i r="1">
      <x v="875"/>
    </i>
    <i>
      <x v="24"/>
      <x v="727"/>
    </i>
    <i>
      <x v="25"/>
      <x v="970"/>
    </i>
    <i r="1">
      <x v="971"/>
    </i>
    <i>
      <x v="26"/>
      <x v="756"/>
    </i>
    <i r="1">
      <x v="876"/>
    </i>
    <i>
      <x v="27"/>
      <x v="587"/>
    </i>
    <i r="1">
      <x v="658"/>
    </i>
    <i r="1">
      <x v="659"/>
    </i>
    <i>
      <x v="29"/>
      <x v="1048"/>
    </i>
    <i r="1">
      <x v="1304"/>
    </i>
    <i r="1">
      <x v="1305"/>
    </i>
    <i>
      <x v="30"/>
      <x v="758"/>
    </i>
    <i r="1">
      <x v="919"/>
    </i>
    <i r="1">
      <x v="922"/>
    </i>
    <i>
      <x v="31"/>
      <x v="649"/>
    </i>
    <i r="1">
      <x v="878"/>
    </i>
    <i>
      <x v="32"/>
      <x v="576"/>
    </i>
    <i>
      <x v="34"/>
      <x v="654"/>
    </i>
    <i r="1">
      <x v="728"/>
    </i>
    <i r="1">
      <x v="915"/>
    </i>
    <i r="1">
      <x v="1244"/>
    </i>
    <i r="1">
      <x v="1379"/>
    </i>
    <i>
      <x v="35"/>
      <x v="640"/>
    </i>
    <i r="1">
      <x v="1057"/>
    </i>
    <i>
      <x v="36"/>
      <x v="877"/>
    </i>
    <i r="1">
      <x v="916"/>
    </i>
    <i r="1">
      <x v="1307"/>
    </i>
    <i>
      <x v="38"/>
      <x v="588"/>
    </i>
    <i r="1">
      <x v="655"/>
    </i>
    <i r="1">
      <x v="666"/>
    </i>
    <i r="1">
      <x v="668"/>
    </i>
    <i r="1">
      <x v="881"/>
    </i>
    <i>
      <x v="40"/>
      <x v="760"/>
    </i>
    <i r="1">
      <x v="879"/>
    </i>
    <i r="1">
      <x v="1308"/>
    </i>
    <i>
      <x v="43"/>
      <x v="682"/>
    </i>
    <i r="1">
      <x v="1059"/>
    </i>
    <i r="1">
      <x v="1309"/>
    </i>
    <i>
      <x v="48"/>
      <x v="642"/>
    </i>
    <i r="1">
      <x v="1135"/>
    </i>
    <i r="1">
      <x v="1261"/>
    </i>
    <i r="1">
      <x v="1262"/>
    </i>
    <i>
      <x v="53"/>
      <x v="1061"/>
    </i>
    <i r="1">
      <x v="1161"/>
    </i>
    <i r="1">
      <x v="1245"/>
    </i>
    <i>
      <x v="57"/>
      <x v="882"/>
    </i>
    <i r="1">
      <x v="1136"/>
    </i>
    <i r="1">
      <x v="1243"/>
    </i>
    <i r="1">
      <x v="1310"/>
    </i>
    <i>
      <x v="60"/>
      <x v="1094"/>
    </i>
    <i>
      <x v="61"/>
      <x v="669"/>
    </i>
    <i r="1">
      <x v="1162"/>
    </i>
    <i r="1">
      <x v="1194"/>
    </i>
    <i>
      <x v="63"/>
      <x v="1127"/>
    </i>
    <i r="1">
      <x v="1128"/>
    </i>
    <i r="1">
      <x v="1129"/>
    </i>
    <i>
      <x v="64"/>
      <x v="1130"/>
    </i>
    <i r="1">
      <x v="1195"/>
    </i>
    <i>
      <x v="65"/>
      <x v="1197"/>
    </i>
    <i>
      <x v="68"/>
      <x v="1313"/>
    </i>
    <i>
      <x v="71"/>
      <x v="1073"/>
    </i>
    <i r="1">
      <x v="1199"/>
    </i>
    <i>
      <x v="73"/>
      <x v="1297"/>
    </i>
    <i>
      <x v="77"/>
      <x v="1312"/>
    </i>
    <i>
      <x v="79"/>
      <x v="1298"/>
    </i>
    <i r="1">
      <x v="1314"/>
    </i>
    <i>
      <x v="88"/>
      <x v="1315"/>
    </i>
  </rowItems>
  <colItems count="1">
    <i/>
  </colItems>
  <pageFields count="3">
    <pageField fld="12" item="0" hier="-1"/>
    <pageField fld="23" item="2" hier="-1"/>
    <pageField fld="1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B867" totalsRowShown="0" headerRowDxfId="34" dataDxfId="33" headerRowBorderDxfId="31" tableBorderDxfId="32" totalsRowBorderDxfId="30">
  <autoFilter ref="A1:AB867" xr:uid="{00000000-0009-0000-0100-000001000000}"/>
  <tableColumns count="28">
    <tableColumn id="1" xr3:uid="{00000000-0010-0000-0000-000001000000}" name="PD_ID" dataDxfId="29"/>
    <tableColumn id="2" xr3:uid="{00000000-0010-0000-0000-000002000000}" name="ENERGY STAR Partner" dataDxfId="28"/>
    <tableColumn id="3" xr3:uid="{00000000-0010-0000-0000-000003000000}" name="Brand Name" dataDxfId="27"/>
    <tableColumn id="4" xr3:uid="{00000000-0010-0000-0000-000004000000}" name="Model Name" dataDxfId="26"/>
    <tableColumn id="5" xr3:uid="{00000000-0010-0000-0000-000005000000}" name="Model Number" dataDxfId="25"/>
    <tableColumn id="6" xr3:uid="{00000000-0010-0000-0000-000006000000}" name="Additional Model Information" dataDxfId="24"/>
    <tableColumn id="7" xr3:uid="{00000000-0010-0000-0000-000007000000}" name="Type" dataDxfId="23"/>
    <tableColumn id="8" xr3:uid="{00000000-0010-0000-0000-000008000000}" name="Size Format" dataDxfId="22"/>
    <tableColumn id="9" xr3:uid="{00000000-0010-0000-0000-000009000000}" name="Maximum Document Size Width" dataDxfId="21"/>
    <tableColumn id="10" xr3:uid="{00000000-0010-0000-0000-00000A000000}" name="Maximum Document Size Length" dataDxfId="20"/>
    <tableColumn id="11" xr3:uid="{00000000-0010-0000-0000-00000B000000}" name="Maximum Document Size (Width x Height)" dataDxfId="19"/>
    <tableColumn id="12" xr3:uid="{00000000-0010-0000-0000-00000C000000}" name="Marking Technology" dataDxfId="18"/>
    <tableColumn id="13" xr3:uid="{00000000-0010-0000-0000-00000D000000}" name="Color Capability" dataDxfId="17"/>
    <tableColumn id="14" xr3:uid="{00000000-0010-0000-0000-00000E000000}" name="Monochrome Product Speed (ipm or mppm)" dataDxfId="16"/>
    <tableColumn id="15" xr3:uid="{00000000-0010-0000-0000-00000F000000}" name="Automatic Duplex Output Capable" dataDxfId="15"/>
    <tableColumn id="17" xr3:uid="{00000000-0010-0000-0000-000011000000}" name="Old Typical Electricity Consumption (TEC) (kWh/wk)" dataDxfId="14"/>
    <tableColumn id="18" xr3:uid="{00000000-0010-0000-0000-000012000000}" name="Old Typical Electricity Consumption (TEC) (kWh/yr)" dataDxfId="13"/>
    <tableColumn id="58" xr3:uid="{00000000-0010-0000-0000-00003A000000}" name="Typical Electricity Consumption (TEC) (kWh/yr)" dataDxfId="12"/>
    <tableColumn id="61" xr3:uid="{00000000-0010-0000-0000-00003D000000}" name="Functional Adders" dataDxfId="11"/>
    <tableColumn id="62" xr3:uid="{00000000-0010-0000-0000-00003E000000}" name="Date Available On Market" dataDxfId="10"/>
    <tableColumn id="63" xr3:uid="{00000000-0010-0000-0000-00003F000000}" name="Date Qualified" dataDxfId="9"/>
    <tableColumn id="64" xr3:uid="{00000000-0010-0000-0000-000040000000}" name="Markets" dataDxfId="8"/>
    <tableColumn id="36" xr3:uid="{00000000-0010-0000-0000-000024000000}" name="ENERGY STAR Model Identifier" dataDxfId="7"/>
    <tableColumn id="40" xr3:uid="{00000000-0010-0000-0000-000028000000}" name="MFD or Printer TEC Req?" dataDxfId="6">
      <calculatedColumnFormula array="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calculatedColumnFormula>
    </tableColumn>
    <tableColumn id="66" xr3:uid="{00000000-0010-0000-0000-000042000000}" name="V2.0 TEC Requirement (kWh/wk)" dataDxfId="5">
      <calculatedColumnFormula array="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calculatedColumnFormula>
    </tableColumn>
    <tableColumn id="65" xr3:uid="{00000000-0010-0000-0000-000041000000}" name="Print Volume Adjusted V2.0 TEC Requirement (kWh/yr)" dataDxfId="4">
      <calculatedColumnFormula>Table1[[#This Row],[V2.0 TEC Requirement (kWh/wk)]]*52/3</calculatedColumnFormula>
    </tableColumn>
    <tableColumn id="38" xr3:uid="{00000000-0010-0000-0000-000026000000}" name="TEC Less A3 Allowance (kWh/yr)" dataDxfId="3">
      <calculatedColumnFormula>IF(ISNUMBER(Table1[[#This Row],[Typical Electricity Consumption (TEC) (kWh/yr)]]),Table1[[#This Row],[Typical Electricity Consumption (TEC) (kWh/yr)]]-IF(Table1[[#This Row],[Maximum Document Size Width]]&gt;=275,A3_Annual,0),"")</calculatedColumnFormula>
    </tableColumn>
    <tableColumn id="16" xr3:uid="{00000000-0010-0000-0000-000010000000}" name="TEC Requirement (kWh/yr)" dataDxfId="2">
      <calculatedColumnFormula array="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T802" totalsRowShown="0" headerRowDxfId="1" headerRowBorderDxfId="0" headerRowCellStyle="Normal 4">
  <autoFilter ref="A1:T802" xr:uid="{00000000-0009-0000-0100-000002000000}"/>
  <tableColumns count="20">
    <tableColumn id="1" xr3:uid="{00000000-0010-0000-0100-000001000000}" name="Row Number"/>
    <tableColumn id="2" xr3:uid="{00000000-0010-0000-0100-000002000000}" name="Product ID"/>
    <tableColumn id="3" xr3:uid="{00000000-0010-0000-0100-000003000000}" name="ENERGY STAR Partner"/>
    <tableColumn id="4" xr3:uid="{00000000-0010-0000-0100-000004000000}" name="Brand Name"/>
    <tableColumn id="5" xr3:uid="{00000000-0010-0000-0100-000005000000}" name="Model Name"/>
    <tableColumn id="6" xr3:uid="{00000000-0010-0000-0100-000006000000}" name="Model Number"/>
    <tableColumn id="7" xr3:uid="{00000000-0010-0000-0100-000007000000}" name="Additional Model Information"/>
    <tableColumn id="8" xr3:uid="{00000000-0010-0000-0100-000008000000}" name="Base Type"/>
    <tableColumn id="9" xr3:uid="{00000000-0010-0000-0100-000009000000}" name="Primary Interface (According to V3 Test Method)"/>
    <tableColumn id="10" xr3:uid="{00000000-0010-0000-0100-00000A000000}" name="Version 3 Draft 1 Power Supply Adder Allowance (W)"/>
    <tableColumn id="11" xr3:uid="{00000000-0010-0000-0100-00000B000000}" name="Version 3 Draft 1 Touch Panel Adder Allowance (W)"/>
    <tableColumn id="12" xr3:uid="{00000000-0010-0000-0100-00000C000000}" name="Version 3 Draft 1 Memory Adder Allowance (W)"/>
    <tableColumn id="13" xr3:uid="{00000000-0010-0000-0100-00000D000000}" name="Version 3 Draft 1 Interface Adder Allowance (W)"/>
    <tableColumn id="14" xr3:uid="{00000000-0010-0000-0100-00000E000000}" name="Version 3 Draft 1 Fax Adder Allowance (W)"/>
    <tableColumn id="15" xr3:uid="{00000000-0010-0000-0100-00000F000000}" name="Reported Sleep Power (W)"/>
    <tableColumn id="16" xr3:uid="{00000000-0010-0000-0100-000010000000}" name="Version 3 Draft 1 Base Allowance (W)"/>
    <tableColumn id="17" xr3:uid="{00000000-0010-0000-0100-000011000000}" name="Version 3 Draft 1 Total Adder Allowance (W)"/>
    <tableColumn id="18" xr3:uid="{00000000-0010-0000-0100-000012000000}" name="Version 3 Draft 1 Total Allowance (W)"/>
    <tableColumn id="20" xr3:uid="{00000000-0010-0000-0100-000014000000}" name="Sleep Mode Energy per Year (kWh/yr)"/>
    <tableColumn id="21" xr3:uid="{00000000-0010-0000-0100-000015000000}" name="Version 3 Draft 1 Total Allowance per Year (kWh/y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36"/>
  <sheetViews>
    <sheetView tabSelected="1" zoomScale="85" zoomScaleNormal="85" workbookViewId="0" xr3:uid="{AEA406A1-0E4B-5B11-9CD5-51D6E497D94C}"/>
  </sheetViews>
  <sheetFormatPr defaultColWidth="8.85546875" defaultRowHeight="13.15"/>
  <cols>
    <col min="1" max="15" width="8.85546875" style="84"/>
    <col min="16" max="16" width="15.5703125" style="84" customWidth="1"/>
    <col min="17" max="24" width="8.85546875" style="84"/>
    <col min="25" max="25" width="9.85546875" style="84" customWidth="1"/>
    <col min="26" max="16384" width="8.85546875" style="84"/>
  </cols>
  <sheetData>
    <row r="1" spans="2:25" ht="15" thickBot="1">
      <c r="B1" s="83"/>
      <c r="C1" s="83"/>
      <c r="D1" s="83"/>
      <c r="E1" s="83"/>
      <c r="F1" s="83"/>
      <c r="G1" s="83"/>
      <c r="H1" s="83"/>
      <c r="I1" s="83"/>
      <c r="J1" s="83"/>
      <c r="K1" s="83"/>
      <c r="L1" s="83"/>
      <c r="M1" s="83"/>
      <c r="P1" s="71" t="s">
        <v>0</v>
      </c>
      <c r="Q1"/>
      <c r="R1"/>
      <c r="S1"/>
      <c r="T1"/>
      <c r="U1"/>
      <c r="V1"/>
      <c r="W1"/>
    </row>
    <row r="2" spans="2:25" ht="119.45">
      <c r="B2" s="143" t="s">
        <v>1</v>
      </c>
      <c r="C2" s="144"/>
      <c r="D2" s="144"/>
      <c r="E2" s="144"/>
      <c r="F2" s="144"/>
      <c r="G2" s="144"/>
      <c r="H2" s="144"/>
      <c r="I2" s="144"/>
      <c r="J2" s="144"/>
      <c r="K2" s="144"/>
      <c r="L2" s="145"/>
      <c r="M2" s="83"/>
      <c r="P2" s="55" t="s">
        <v>2</v>
      </c>
      <c r="Q2" s="55" t="s">
        <v>3</v>
      </c>
      <c r="R2" s="52" t="s">
        <v>4</v>
      </c>
      <c r="S2" s="52" t="s">
        <v>5</v>
      </c>
      <c r="T2" s="51" t="s">
        <v>6</v>
      </c>
      <c r="U2" s="53" t="s">
        <v>7</v>
      </c>
      <c r="V2" s="51" t="s">
        <v>8</v>
      </c>
      <c r="W2" s="53" t="s">
        <v>9</v>
      </c>
      <c r="Y2" s="55" t="s">
        <v>10</v>
      </c>
    </row>
    <row r="3" spans="2:25" ht="14.45">
      <c r="B3" s="146"/>
      <c r="C3" s="147"/>
      <c r="D3" s="147"/>
      <c r="E3" s="147"/>
      <c r="F3" s="147"/>
      <c r="G3" s="147"/>
      <c r="H3" s="147"/>
      <c r="I3" s="147"/>
      <c r="J3" s="147"/>
      <c r="K3" s="147"/>
      <c r="L3" s="148"/>
      <c r="M3" s="83"/>
      <c r="P3" s="56" t="s">
        <v>11</v>
      </c>
      <c r="Q3" s="56" t="s">
        <v>12</v>
      </c>
      <c r="R3" s="25">
        <v>0</v>
      </c>
      <c r="S3" s="18">
        <v>20</v>
      </c>
      <c r="T3" s="59">
        <v>16.643195833333333</v>
      </c>
      <c r="U3" s="54">
        <v>16.643195833333333</v>
      </c>
      <c r="V3" s="62">
        <v>0</v>
      </c>
      <c r="W3" s="22">
        <v>16.600000000000001</v>
      </c>
      <c r="Y3" s="141">
        <v>0</v>
      </c>
    </row>
    <row r="4" spans="2:25" ht="29.25" customHeight="1" thickBot="1">
      <c r="B4" s="149"/>
      <c r="C4" s="150"/>
      <c r="D4" s="150"/>
      <c r="E4" s="150"/>
      <c r="F4" s="150"/>
      <c r="G4" s="150"/>
      <c r="H4" s="150"/>
      <c r="I4" s="150"/>
      <c r="J4" s="150"/>
      <c r="K4" s="150"/>
      <c r="L4" s="151"/>
      <c r="M4" s="83"/>
      <c r="P4" s="57" t="s">
        <v>11</v>
      </c>
      <c r="Q4" s="57" t="s">
        <v>12</v>
      </c>
      <c r="R4" s="26">
        <f>S3+1</f>
        <v>21</v>
      </c>
      <c r="S4" s="20">
        <v>40</v>
      </c>
      <c r="T4" s="60">
        <v>16.600000000000001</v>
      </c>
      <c r="U4" s="23">
        <v>28.285399999999996</v>
      </c>
      <c r="V4" s="60">
        <v>0.6</v>
      </c>
      <c r="W4" s="23">
        <v>4</v>
      </c>
    </row>
    <row r="5" spans="2:25" ht="14.45">
      <c r="B5" s="152" t="s">
        <v>13</v>
      </c>
      <c r="C5" s="153"/>
      <c r="D5" s="153"/>
      <c r="E5" s="153"/>
      <c r="F5" s="153"/>
      <c r="G5" s="153"/>
      <c r="H5" s="153"/>
      <c r="I5" s="153"/>
      <c r="J5" s="153"/>
      <c r="K5" s="153"/>
      <c r="L5" s="154"/>
      <c r="M5" s="83"/>
      <c r="P5" s="57" t="s">
        <v>11</v>
      </c>
      <c r="Q5" s="57" t="s">
        <v>12</v>
      </c>
      <c r="R5" s="26">
        <f>S4+1</f>
        <v>41</v>
      </c>
      <c r="S5" s="20">
        <v>60</v>
      </c>
      <c r="T5" s="60">
        <v>28.599999999999998</v>
      </c>
      <c r="U5" s="23">
        <v>44.922800000000009</v>
      </c>
      <c r="V5" s="60">
        <v>0.9</v>
      </c>
      <c r="W5" s="23">
        <v>-8.3000000000000007</v>
      </c>
    </row>
    <row r="6" spans="2:25" ht="14.45">
      <c r="B6" s="155"/>
      <c r="C6" s="156"/>
      <c r="D6" s="156"/>
      <c r="E6" s="156"/>
      <c r="F6" s="156"/>
      <c r="G6" s="156"/>
      <c r="H6" s="156"/>
      <c r="I6" s="156"/>
      <c r="J6" s="156"/>
      <c r="K6" s="156"/>
      <c r="L6" s="157"/>
      <c r="M6" s="83"/>
      <c r="P6" s="57" t="s">
        <v>11</v>
      </c>
      <c r="Q6" s="57" t="s">
        <v>12</v>
      </c>
      <c r="R6" s="26">
        <f>S5+1</f>
        <v>61</v>
      </c>
      <c r="S6" s="20">
        <v>80</v>
      </c>
      <c r="T6" s="60">
        <v>46.599999999999994</v>
      </c>
      <c r="U6" s="23">
        <v>76.393199999999993</v>
      </c>
      <c r="V6" s="60">
        <v>1.6</v>
      </c>
      <c r="W6" s="23">
        <v>-51</v>
      </c>
    </row>
    <row r="7" spans="2:25" ht="14.45">
      <c r="B7" s="155"/>
      <c r="C7" s="156"/>
      <c r="D7" s="156"/>
      <c r="E7" s="156"/>
      <c r="F7" s="156"/>
      <c r="G7" s="156"/>
      <c r="H7" s="156"/>
      <c r="I7" s="156"/>
      <c r="J7" s="156"/>
      <c r="K7" s="156"/>
      <c r="L7" s="157"/>
      <c r="M7" s="83"/>
      <c r="P7" s="57" t="s">
        <v>11</v>
      </c>
      <c r="Q7" s="57" t="s">
        <v>12</v>
      </c>
      <c r="R7" s="26">
        <f>S6+1</f>
        <v>81</v>
      </c>
      <c r="S7" s="20">
        <v>130</v>
      </c>
      <c r="T7" s="60">
        <v>78.599999999999994</v>
      </c>
      <c r="U7" s="23">
        <v>266.15420000000006</v>
      </c>
      <c r="V7" s="60">
        <v>3.8</v>
      </c>
      <c r="W7" s="23">
        <v>-229.2</v>
      </c>
    </row>
    <row r="8" spans="2:25" ht="14.45">
      <c r="B8" s="155"/>
      <c r="C8" s="156"/>
      <c r="D8" s="156"/>
      <c r="E8" s="156"/>
      <c r="F8" s="156"/>
      <c r="G8" s="156"/>
      <c r="H8" s="156"/>
      <c r="I8" s="156"/>
      <c r="J8" s="156"/>
      <c r="K8" s="156"/>
      <c r="L8" s="157"/>
      <c r="M8" s="83"/>
      <c r="P8" s="58" t="s">
        <v>11</v>
      </c>
      <c r="Q8" s="58" t="s">
        <v>12</v>
      </c>
      <c r="R8" s="27">
        <f>S7+1</f>
        <v>131</v>
      </c>
      <c r="S8" s="21">
        <v>1000</v>
      </c>
      <c r="T8" s="61">
        <v>268.59999999999997</v>
      </c>
      <c r="U8" s="24">
        <v>3570.8</v>
      </c>
      <c r="V8" s="61">
        <v>3.8</v>
      </c>
      <c r="W8" s="24">
        <v>-229.2</v>
      </c>
    </row>
    <row r="9" spans="2:25" ht="14.45">
      <c r="B9" s="155"/>
      <c r="C9" s="156"/>
      <c r="D9" s="156"/>
      <c r="E9" s="156"/>
      <c r="F9" s="156"/>
      <c r="G9" s="156"/>
      <c r="H9" s="156"/>
      <c r="I9" s="156"/>
      <c r="J9" s="156"/>
      <c r="K9" s="156"/>
      <c r="L9" s="157"/>
      <c r="M9" s="83"/>
      <c r="P9" s="56" t="s">
        <v>14</v>
      </c>
      <c r="Q9" s="56" t="s">
        <v>12</v>
      </c>
      <c r="R9" s="18">
        <v>0</v>
      </c>
      <c r="S9" s="18">
        <v>20</v>
      </c>
      <c r="T9" s="62">
        <v>14.84548</v>
      </c>
      <c r="U9" s="22">
        <v>14.84548</v>
      </c>
      <c r="V9" s="17">
        <v>0</v>
      </c>
      <c r="W9" s="14">
        <v>14.8</v>
      </c>
    </row>
    <row r="10" spans="2:25" ht="14.45">
      <c r="B10" s="155"/>
      <c r="C10" s="156"/>
      <c r="D10" s="156"/>
      <c r="E10" s="156"/>
      <c r="F10" s="156"/>
      <c r="G10" s="156"/>
      <c r="H10" s="156"/>
      <c r="I10" s="156"/>
      <c r="J10" s="156"/>
      <c r="K10" s="156"/>
      <c r="L10" s="157"/>
      <c r="M10" s="83"/>
      <c r="P10" s="57" t="s">
        <v>14</v>
      </c>
      <c r="Q10" s="57" t="s">
        <v>12</v>
      </c>
      <c r="R10" s="20">
        <f>S9+1</f>
        <v>21</v>
      </c>
      <c r="S10" s="20">
        <v>40</v>
      </c>
      <c r="T10" s="60">
        <v>14.8</v>
      </c>
      <c r="U10" s="23">
        <v>32.296550000000003</v>
      </c>
      <c r="V10" s="19">
        <v>0.9</v>
      </c>
      <c r="W10" s="63">
        <v>-4.0999999999999996</v>
      </c>
    </row>
    <row r="11" spans="2:25" ht="14.45">
      <c r="B11" s="155"/>
      <c r="C11" s="156"/>
      <c r="D11" s="156"/>
      <c r="E11" s="156"/>
      <c r="F11" s="156"/>
      <c r="G11" s="156"/>
      <c r="H11" s="156"/>
      <c r="I11" s="156"/>
      <c r="J11" s="156"/>
      <c r="K11" s="156"/>
      <c r="L11" s="157"/>
      <c r="M11" s="83"/>
      <c r="P11" s="57" t="s">
        <v>14</v>
      </c>
      <c r="Q11" s="57" t="s">
        <v>12</v>
      </c>
      <c r="R11" s="20">
        <f>S10+1</f>
        <v>41</v>
      </c>
      <c r="S11" s="20">
        <v>60</v>
      </c>
      <c r="T11" s="60">
        <v>32.799999999999997</v>
      </c>
      <c r="U11" s="23">
        <v>44.849609999999998</v>
      </c>
      <c r="V11" s="19">
        <v>0.6</v>
      </c>
      <c r="W11" s="63">
        <v>8.1999999999999993</v>
      </c>
    </row>
    <row r="12" spans="2:25" ht="14.45">
      <c r="B12" s="155"/>
      <c r="C12" s="156"/>
      <c r="D12" s="156"/>
      <c r="E12" s="156"/>
      <c r="F12" s="156"/>
      <c r="G12" s="156"/>
      <c r="H12" s="156"/>
      <c r="I12" s="156"/>
      <c r="J12" s="156"/>
      <c r="K12" s="156"/>
      <c r="L12" s="157"/>
      <c r="M12" s="83"/>
      <c r="P12" s="57" t="s">
        <v>14</v>
      </c>
      <c r="Q12" s="57" t="s">
        <v>12</v>
      </c>
      <c r="R12" s="20">
        <f>S11+1</f>
        <v>61</v>
      </c>
      <c r="S12" s="20">
        <v>80</v>
      </c>
      <c r="T12" s="60">
        <v>44.8</v>
      </c>
      <c r="U12" s="23">
        <v>87.380800000000008</v>
      </c>
      <c r="V12" s="19">
        <v>2.2000000000000002</v>
      </c>
      <c r="W12" s="63">
        <v>-89.4</v>
      </c>
    </row>
    <row r="13" spans="2:25" ht="14.45">
      <c r="B13" s="155"/>
      <c r="C13" s="156"/>
      <c r="D13" s="156"/>
      <c r="E13" s="156"/>
      <c r="F13" s="156"/>
      <c r="G13" s="156"/>
      <c r="H13" s="156"/>
      <c r="I13" s="156"/>
      <c r="J13" s="156"/>
      <c r="K13" s="156"/>
      <c r="L13" s="157"/>
      <c r="M13" s="83"/>
      <c r="P13" s="57" t="s">
        <v>14</v>
      </c>
      <c r="Q13" s="57" t="s">
        <v>12</v>
      </c>
      <c r="R13" s="20">
        <f>S12+1</f>
        <v>81</v>
      </c>
      <c r="S13" s="20">
        <v>100</v>
      </c>
      <c r="T13" s="60">
        <v>88.800000000000011</v>
      </c>
      <c r="U13" s="23">
        <v>273.95159999999998</v>
      </c>
      <c r="V13" s="19">
        <v>9.6999999999999993</v>
      </c>
      <c r="W13" s="63">
        <v>-696.9</v>
      </c>
    </row>
    <row r="14" spans="2:25" ht="14.45">
      <c r="B14" s="155"/>
      <c r="C14" s="156"/>
      <c r="D14" s="156"/>
      <c r="E14" s="156"/>
      <c r="F14" s="156"/>
      <c r="G14" s="156"/>
      <c r="H14" s="156"/>
      <c r="I14" s="156"/>
      <c r="J14" s="156"/>
      <c r="K14" s="156"/>
      <c r="L14" s="157"/>
      <c r="M14" s="83"/>
      <c r="P14" s="58" t="s">
        <v>14</v>
      </c>
      <c r="Q14" s="58" t="s">
        <v>12</v>
      </c>
      <c r="R14" s="21">
        <f>S13+1</f>
        <v>101</v>
      </c>
      <c r="S14" s="21">
        <v>1000</v>
      </c>
      <c r="T14" s="61">
        <v>282.79999999999995</v>
      </c>
      <c r="U14" s="24">
        <v>9003.1</v>
      </c>
      <c r="V14" s="15">
        <v>9.6999999999999993</v>
      </c>
      <c r="W14" s="16">
        <v>-696.9</v>
      </c>
    </row>
    <row r="15" spans="2:25" ht="14.45">
      <c r="B15" s="155"/>
      <c r="C15" s="156"/>
      <c r="D15" s="156"/>
      <c r="E15" s="156"/>
      <c r="F15" s="156"/>
      <c r="G15" s="156"/>
      <c r="H15" s="156"/>
      <c r="I15" s="156"/>
      <c r="J15" s="156"/>
      <c r="K15" s="156"/>
      <c r="L15" s="157"/>
      <c r="M15" s="83"/>
      <c r="P15" s="56" t="s">
        <v>14</v>
      </c>
      <c r="Q15" s="56" t="s">
        <v>15</v>
      </c>
      <c r="R15" s="18">
        <v>0</v>
      </c>
      <c r="S15" s="18">
        <v>20</v>
      </c>
      <c r="T15" s="62">
        <v>13.93946666666667</v>
      </c>
      <c r="U15" s="22">
        <v>13.93946666666667</v>
      </c>
      <c r="V15" s="17">
        <v>0</v>
      </c>
      <c r="W15" s="14">
        <v>13.9</v>
      </c>
    </row>
    <row r="16" spans="2:25" ht="14.45">
      <c r="B16" s="155"/>
      <c r="C16" s="156"/>
      <c r="D16" s="156"/>
      <c r="E16" s="156"/>
      <c r="F16" s="156"/>
      <c r="G16" s="156"/>
      <c r="H16" s="156"/>
      <c r="I16" s="156"/>
      <c r="J16" s="156"/>
      <c r="K16" s="156"/>
      <c r="L16" s="157"/>
      <c r="M16" s="83"/>
      <c r="P16" s="57" t="s">
        <v>14</v>
      </c>
      <c r="Q16" s="57" t="s">
        <v>15</v>
      </c>
      <c r="R16" s="20">
        <v>21</v>
      </c>
      <c r="S16" s="20">
        <v>40</v>
      </c>
      <c r="T16" s="60">
        <v>13.9</v>
      </c>
      <c r="U16" s="23">
        <v>30.638400000000008</v>
      </c>
      <c r="V16" s="19">
        <v>0.9</v>
      </c>
      <c r="W16" s="63">
        <v>-5</v>
      </c>
    </row>
    <row r="17" spans="2:23" ht="38.25" customHeight="1">
      <c r="B17" s="155"/>
      <c r="C17" s="156"/>
      <c r="D17" s="156"/>
      <c r="E17" s="156"/>
      <c r="F17" s="156"/>
      <c r="G17" s="156"/>
      <c r="H17" s="156"/>
      <c r="I17" s="156"/>
      <c r="J17" s="156"/>
      <c r="K17" s="156"/>
      <c r="L17" s="157"/>
      <c r="M17" s="83"/>
      <c r="P17" s="57" t="s">
        <v>14</v>
      </c>
      <c r="Q17" s="57" t="s">
        <v>15</v>
      </c>
      <c r="R17" s="20">
        <v>41</v>
      </c>
      <c r="S17" s="20">
        <v>60</v>
      </c>
      <c r="T17" s="60">
        <v>31.9</v>
      </c>
      <c r="U17" s="23">
        <v>39.843960000000003</v>
      </c>
      <c r="V17" s="19">
        <v>0.4</v>
      </c>
      <c r="W17" s="63">
        <v>15.5</v>
      </c>
    </row>
    <row r="18" spans="2:23" ht="14.45">
      <c r="B18" s="155"/>
      <c r="C18" s="156"/>
      <c r="D18" s="156"/>
      <c r="E18" s="156"/>
      <c r="F18" s="156"/>
      <c r="G18" s="156"/>
      <c r="H18" s="156"/>
      <c r="I18" s="156"/>
      <c r="J18" s="156"/>
      <c r="K18" s="156"/>
      <c r="L18" s="157"/>
      <c r="M18" s="83"/>
      <c r="P18" s="57" t="s">
        <v>14</v>
      </c>
      <c r="Q18" s="57" t="s">
        <v>15</v>
      </c>
      <c r="R18" s="20">
        <v>61</v>
      </c>
      <c r="S18" s="20">
        <v>100</v>
      </c>
      <c r="T18" s="60">
        <v>39.900000000000006</v>
      </c>
      <c r="U18" s="23">
        <v>274.21159999999998</v>
      </c>
      <c r="V18" s="19">
        <v>6</v>
      </c>
      <c r="W18" s="63">
        <v>-326.10000000000002</v>
      </c>
    </row>
    <row r="19" spans="2:23" ht="14.45">
      <c r="B19" s="155"/>
      <c r="C19" s="156"/>
      <c r="D19" s="156"/>
      <c r="E19" s="156"/>
      <c r="F19" s="156"/>
      <c r="G19" s="156"/>
      <c r="H19" s="156"/>
      <c r="I19" s="156"/>
      <c r="J19" s="156"/>
      <c r="K19" s="156"/>
      <c r="L19" s="157"/>
      <c r="M19" s="83"/>
      <c r="P19" s="57" t="s">
        <v>14</v>
      </c>
      <c r="Q19" s="57" t="s">
        <v>15</v>
      </c>
      <c r="R19" s="20">
        <v>101</v>
      </c>
      <c r="S19" s="20">
        <v>135</v>
      </c>
      <c r="T19" s="60">
        <v>279.89999999999998</v>
      </c>
      <c r="U19" s="23">
        <v>483.9</v>
      </c>
      <c r="V19" s="19">
        <v>6</v>
      </c>
      <c r="W19" s="63">
        <v>-326.10000000000002</v>
      </c>
    </row>
    <row r="20" spans="2:23" ht="14.45">
      <c r="B20" s="155"/>
      <c r="C20" s="156"/>
      <c r="D20" s="156"/>
      <c r="E20" s="156"/>
      <c r="F20" s="156"/>
      <c r="G20" s="156"/>
      <c r="H20" s="156"/>
      <c r="I20" s="156"/>
      <c r="J20" s="156"/>
      <c r="K20" s="156"/>
      <c r="L20" s="157"/>
      <c r="M20" s="83"/>
      <c r="P20" s="58" t="s">
        <v>14</v>
      </c>
      <c r="Q20" s="58" t="s">
        <v>15</v>
      </c>
      <c r="R20" s="21">
        <v>136</v>
      </c>
      <c r="S20" s="21">
        <v>1000</v>
      </c>
      <c r="T20" s="61">
        <v>489.9</v>
      </c>
      <c r="U20" s="24">
        <v>5673.9</v>
      </c>
      <c r="V20" s="15">
        <v>6</v>
      </c>
      <c r="W20" s="16">
        <v>-326.10000000000002</v>
      </c>
    </row>
    <row r="21" spans="2:23" ht="14.45">
      <c r="B21" s="155"/>
      <c r="C21" s="156"/>
      <c r="D21" s="156"/>
      <c r="E21" s="156"/>
      <c r="F21" s="156"/>
      <c r="G21" s="156"/>
      <c r="H21" s="156"/>
      <c r="I21" s="156"/>
      <c r="J21" s="156"/>
      <c r="K21" s="156"/>
      <c r="L21" s="157"/>
      <c r="M21" s="83"/>
      <c r="P21" s="56" t="s">
        <v>11</v>
      </c>
      <c r="Q21" s="56" t="s">
        <v>15</v>
      </c>
      <c r="R21" s="18">
        <v>0</v>
      </c>
      <c r="S21" s="18">
        <v>20</v>
      </c>
      <c r="T21" s="62">
        <v>13.108008333333334</v>
      </c>
      <c r="U21" s="22">
        <v>13.108008333333334</v>
      </c>
      <c r="V21" s="17">
        <v>0</v>
      </c>
      <c r="W21" s="14">
        <v>13.1</v>
      </c>
    </row>
    <row r="22" spans="2:23" ht="14.45">
      <c r="B22" s="155"/>
      <c r="C22" s="156"/>
      <c r="D22" s="156"/>
      <c r="E22" s="156"/>
      <c r="F22" s="156"/>
      <c r="G22" s="156"/>
      <c r="H22" s="156"/>
      <c r="I22" s="156"/>
      <c r="J22" s="156"/>
      <c r="K22" s="156"/>
      <c r="L22" s="157"/>
      <c r="M22" s="83"/>
      <c r="P22" s="57" t="s">
        <v>11</v>
      </c>
      <c r="Q22" s="57" t="s">
        <v>15</v>
      </c>
      <c r="R22" s="20">
        <f>S21+1</f>
        <v>21</v>
      </c>
      <c r="S22" s="20">
        <v>40</v>
      </c>
      <c r="T22" s="60">
        <v>13.1</v>
      </c>
      <c r="U22" s="23">
        <v>26.588639999999998</v>
      </c>
      <c r="V22" s="19">
        <v>0.7</v>
      </c>
      <c r="W22" s="63">
        <v>-1.6</v>
      </c>
    </row>
    <row r="23" spans="2:23" ht="14.45">
      <c r="B23" s="155"/>
      <c r="C23" s="156"/>
      <c r="D23" s="156"/>
      <c r="E23" s="156"/>
      <c r="F23" s="156"/>
      <c r="G23" s="156"/>
      <c r="H23" s="156"/>
      <c r="I23" s="156"/>
      <c r="J23" s="156"/>
      <c r="K23" s="156"/>
      <c r="L23" s="157"/>
      <c r="M23" s="83"/>
      <c r="P23" s="57" t="s">
        <v>11</v>
      </c>
      <c r="Q23" s="57" t="s">
        <v>15</v>
      </c>
      <c r="R23" s="20">
        <f>S22+1</f>
        <v>41</v>
      </c>
      <c r="S23" s="20">
        <v>60</v>
      </c>
      <c r="T23" s="60">
        <v>27.099999999999998</v>
      </c>
      <c r="U23" s="23">
        <v>40.530749999999998</v>
      </c>
      <c r="V23" s="19">
        <v>0.7</v>
      </c>
      <c r="W23" s="63">
        <v>-1.6</v>
      </c>
    </row>
    <row r="24" spans="2:23" ht="14.45">
      <c r="B24" s="155"/>
      <c r="C24" s="156"/>
      <c r="D24" s="156"/>
      <c r="E24" s="156"/>
      <c r="F24" s="156"/>
      <c r="G24" s="156"/>
      <c r="H24" s="156"/>
      <c r="I24" s="156"/>
      <c r="J24" s="156"/>
      <c r="K24" s="156"/>
      <c r="L24" s="157"/>
      <c r="M24" s="83"/>
      <c r="P24" s="57" t="s">
        <v>11</v>
      </c>
      <c r="Q24" s="57" t="s">
        <v>15</v>
      </c>
      <c r="R24" s="20">
        <f>S23+1</f>
        <v>61</v>
      </c>
      <c r="S24" s="20">
        <v>135</v>
      </c>
      <c r="T24" s="60">
        <v>41.099999999999994</v>
      </c>
      <c r="U24" s="23">
        <v>236.10079999999999</v>
      </c>
      <c r="V24" s="19">
        <v>2.6</v>
      </c>
      <c r="W24" s="63">
        <v>-117.5</v>
      </c>
    </row>
    <row r="25" spans="2:23" ht="14.45">
      <c r="B25" s="155"/>
      <c r="C25" s="156"/>
      <c r="D25" s="156"/>
      <c r="E25" s="156"/>
      <c r="F25" s="156"/>
      <c r="G25" s="156"/>
      <c r="H25" s="156"/>
      <c r="I25" s="156"/>
      <c r="J25" s="156"/>
      <c r="K25" s="156"/>
      <c r="L25" s="157"/>
      <c r="M25" s="83"/>
      <c r="P25" s="57" t="s">
        <v>11</v>
      </c>
      <c r="Q25" s="57" t="s">
        <v>15</v>
      </c>
      <c r="R25" s="20">
        <f>S24+1</f>
        <v>136</v>
      </c>
      <c r="S25" s="20">
        <v>300</v>
      </c>
      <c r="T25" s="60">
        <v>236.10000000000002</v>
      </c>
      <c r="U25" s="23">
        <v>1906.3148207999998</v>
      </c>
      <c r="V25" s="19">
        <v>10.199999999999999</v>
      </c>
      <c r="W25" s="63">
        <v>-1151.0999999999999</v>
      </c>
    </row>
    <row r="26" spans="2:23" ht="14.45">
      <c r="B26" s="155"/>
      <c r="C26" s="156"/>
      <c r="D26" s="156"/>
      <c r="E26" s="156"/>
      <c r="F26" s="156"/>
      <c r="G26" s="156"/>
      <c r="H26" s="156"/>
      <c r="I26" s="156"/>
      <c r="J26" s="156"/>
      <c r="K26" s="156"/>
      <c r="L26" s="157"/>
      <c r="M26" s="83"/>
      <c r="P26" s="58" t="s">
        <v>11</v>
      </c>
      <c r="Q26" s="58" t="s">
        <v>15</v>
      </c>
      <c r="R26" s="21">
        <f>S25+1</f>
        <v>301</v>
      </c>
      <c r="S26" s="21">
        <v>1000</v>
      </c>
      <c r="T26" s="61">
        <v>1919.1</v>
      </c>
      <c r="U26" s="24">
        <v>9048.9</v>
      </c>
      <c r="V26" s="15">
        <v>10.199999999999999</v>
      </c>
      <c r="W26" s="16">
        <v>-1151.0999999999999</v>
      </c>
    </row>
    <row r="27" spans="2:23" ht="14.45">
      <c r="B27" s="155"/>
      <c r="C27" s="156"/>
      <c r="D27" s="156"/>
      <c r="E27" s="156"/>
      <c r="F27" s="156"/>
      <c r="G27" s="156"/>
      <c r="H27" s="156"/>
      <c r="I27" s="156"/>
      <c r="J27" s="156"/>
      <c r="K27" s="156"/>
      <c r="L27" s="157"/>
      <c r="M27" s="83"/>
    </row>
    <row r="28" spans="2:23" ht="14.45">
      <c r="B28" s="155"/>
      <c r="C28" s="156"/>
      <c r="D28" s="156"/>
      <c r="E28" s="156"/>
      <c r="F28" s="156"/>
      <c r="G28" s="156"/>
      <c r="H28" s="156"/>
      <c r="I28" s="156"/>
      <c r="J28" s="156"/>
      <c r="K28" s="156"/>
      <c r="L28" s="157"/>
      <c r="M28" s="83"/>
    </row>
    <row r="29" spans="2:23" ht="14.45">
      <c r="B29" s="155"/>
      <c r="C29" s="156"/>
      <c r="D29" s="156"/>
      <c r="E29" s="156"/>
      <c r="F29" s="156"/>
      <c r="G29" s="156"/>
      <c r="H29" s="156"/>
      <c r="I29" s="156"/>
      <c r="J29" s="156"/>
      <c r="K29" s="156"/>
      <c r="L29" s="157"/>
      <c r="M29" s="83"/>
    </row>
    <row r="30" spans="2:23" ht="14.45">
      <c r="B30" s="155"/>
      <c r="C30" s="156"/>
      <c r="D30" s="156"/>
      <c r="E30" s="156"/>
      <c r="F30" s="156"/>
      <c r="G30" s="156"/>
      <c r="H30" s="156"/>
      <c r="I30" s="156"/>
      <c r="J30" s="156"/>
      <c r="K30" s="156"/>
      <c r="L30" s="157"/>
      <c r="M30" s="83"/>
    </row>
    <row r="31" spans="2:23" ht="14.45">
      <c r="B31" s="155"/>
      <c r="C31" s="156"/>
      <c r="D31" s="156"/>
      <c r="E31" s="156"/>
      <c r="F31" s="156"/>
      <c r="G31" s="156"/>
      <c r="H31" s="156"/>
      <c r="I31" s="156"/>
      <c r="J31" s="156"/>
      <c r="K31" s="156"/>
      <c r="L31" s="157"/>
      <c r="M31" s="83"/>
    </row>
    <row r="32" spans="2:23" ht="14.45">
      <c r="B32" s="155"/>
      <c r="C32" s="156"/>
      <c r="D32" s="156"/>
      <c r="E32" s="156"/>
      <c r="F32" s="156"/>
      <c r="G32" s="156"/>
      <c r="H32" s="156"/>
      <c r="I32" s="156"/>
      <c r="J32" s="156"/>
      <c r="K32" s="156"/>
      <c r="L32" s="157"/>
      <c r="M32" s="83"/>
    </row>
    <row r="33" spans="2:12">
      <c r="B33" s="155"/>
      <c r="C33" s="156"/>
      <c r="D33" s="156"/>
      <c r="E33" s="156"/>
      <c r="F33" s="156"/>
      <c r="G33" s="156"/>
      <c r="H33" s="156"/>
      <c r="I33" s="156"/>
      <c r="J33" s="156"/>
      <c r="K33" s="156"/>
      <c r="L33" s="157"/>
    </row>
    <row r="34" spans="2:12">
      <c r="B34" s="155"/>
      <c r="C34" s="156"/>
      <c r="D34" s="156"/>
      <c r="E34" s="156"/>
      <c r="F34" s="156"/>
      <c r="G34" s="156"/>
      <c r="H34" s="156"/>
      <c r="I34" s="156"/>
      <c r="J34" s="156"/>
      <c r="K34" s="156"/>
      <c r="L34" s="157"/>
    </row>
    <row r="35" spans="2:12">
      <c r="B35" s="155"/>
      <c r="C35" s="156"/>
      <c r="D35" s="156"/>
      <c r="E35" s="156"/>
      <c r="F35" s="156"/>
      <c r="G35" s="156"/>
      <c r="H35" s="156"/>
      <c r="I35" s="156"/>
      <c r="J35" s="156"/>
      <c r="K35" s="156"/>
      <c r="L35" s="157"/>
    </row>
    <row r="36" spans="2:12" ht="13.9" thickBot="1">
      <c r="B36" s="158"/>
      <c r="C36" s="159"/>
      <c r="D36" s="159"/>
      <c r="E36" s="159"/>
      <c r="F36" s="159"/>
      <c r="G36" s="159"/>
      <c r="H36" s="159"/>
      <c r="I36" s="159"/>
      <c r="J36" s="159"/>
      <c r="K36" s="159"/>
      <c r="L36" s="160"/>
    </row>
  </sheetData>
  <mergeCells count="2">
    <mergeCell ref="B2:L4"/>
    <mergeCell ref="B5:L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67"/>
  <sheetViews>
    <sheetView zoomScale="85" zoomScaleNormal="85" workbookViewId="0" xr3:uid="{958C4451-9541-5A59-BF78-D2F731DF1C81}"/>
  </sheetViews>
  <sheetFormatPr defaultRowHeight="13.15"/>
  <cols>
    <col min="1" max="1" width="14.7109375" customWidth="1"/>
    <col min="2" max="2" width="21.28515625" customWidth="1"/>
    <col min="3" max="3" width="14.7109375" customWidth="1"/>
    <col min="4" max="4" width="19.140625" customWidth="1"/>
    <col min="5" max="5" width="14.7109375" customWidth="1"/>
    <col min="6" max="6" width="25.28515625" customWidth="1"/>
    <col min="7" max="9" width="14.7109375" customWidth="1"/>
    <col min="10" max="10" width="15.28515625" customWidth="1"/>
    <col min="11" max="12" width="14.7109375" customWidth="1"/>
    <col min="13" max="13" width="18.85546875" customWidth="1"/>
    <col min="14" max="14" width="18.28515625" customWidth="1"/>
    <col min="15" max="15" width="19.7109375" customWidth="1"/>
    <col min="16" max="16" width="22.28515625" customWidth="1"/>
    <col min="17" max="17" width="20.7109375" customWidth="1"/>
    <col min="18" max="18" width="11.42578125" customWidth="1"/>
    <col min="19" max="19" width="41.42578125" customWidth="1"/>
    <col min="20" max="21" width="8.85546875" style="69" customWidth="1"/>
    <col min="22" max="22" width="14.5703125" customWidth="1"/>
    <col min="23" max="23" width="21.140625" customWidth="1"/>
    <col min="24" max="24" width="10.5703125" customWidth="1"/>
    <col min="28" max="28" width="24.7109375" customWidth="1"/>
  </cols>
  <sheetData>
    <row r="1" spans="1:28" s="2" customFormat="1" ht="45.95" customHeight="1">
      <c r="A1" s="1" t="s">
        <v>16</v>
      </c>
      <c r="B1" s="1" t="s">
        <v>17</v>
      </c>
      <c r="C1" s="1" t="s">
        <v>18</v>
      </c>
      <c r="D1" s="1" t="s">
        <v>19</v>
      </c>
      <c r="E1" s="1" t="s">
        <v>20</v>
      </c>
      <c r="F1" s="1" t="s">
        <v>21</v>
      </c>
      <c r="G1" s="1" t="s">
        <v>22</v>
      </c>
      <c r="H1" s="1" t="s">
        <v>23</v>
      </c>
      <c r="I1" s="1" t="s">
        <v>24</v>
      </c>
      <c r="J1" s="1" t="s">
        <v>25</v>
      </c>
      <c r="K1" s="1" t="s">
        <v>26</v>
      </c>
      <c r="L1" s="1" t="s">
        <v>27</v>
      </c>
      <c r="M1" s="1" t="s">
        <v>2</v>
      </c>
      <c r="N1" s="1" t="s">
        <v>28</v>
      </c>
      <c r="O1" s="1" t="s">
        <v>29</v>
      </c>
      <c r="P1" s="1" t="s">
        <v>30</v>
      </c>
      <c r="Q1" s="1" t="s">
        <v>31</v>
      </c>
      <c r="R1" s="1" t="s">
        <v>32</v>
      </c>
      <c r="S1" s="1" t="s">
        <v>33</v>
      </c>
      <c r="T1" s="66" t="s">
        <v>34</v>
      </c>
      <c r="U1" s="66" t="s">
        <v>35</v>
      </c>
      <c r="V1" s="1" t="s">
        <v>36</v>
      </c>
      <c r="W1" s="1" t="s">
        <v>37</v>
      </c>
      <c r="X1" s="28" t="s">
        <v>38</v>
      </c>
      <c r="Y1" s="28" t="s">
        <v>39</v>
      </c>
      <c r="Z1" s="28" t="s">
        <v>40</v>
      </c>
      <c r="AA1" s="28" t="s">
        <v>41</v>
      </c>
      <c r="AB1" s="28" t="s">
        <v>42</v>
      </c>
    </row>
    <row r="2" spans="1:28" ht="34.9">
      <c r="A2" s="6">
        <v>2299042</v>
      </c>
      <c r="B2" s="7" t="s">
        <v>43</v>
      </c>
      <c r="C2" s="7" t="s">
        <v>44</v>
      </c>
      <c r="D2" s="7" t="s">
        <v>45</v>
      </c>
      <c r="E2" s="7" t="s">
        <v>45</v>
      </c>
      <c r="F2" s="8" t="s">
        <v>46</v>
      </c>
      <c r="G2" s="7" t="s">
        <v>47</v>
      </c>
      <c r="H2" s="7" t="s">
        <v>48</v>
      </c>
      <c r="I2" s="7">
        <v>216</v>
      </c>
      <c r="J2" s="7">
        <v>356</v>
      </c>
      <c r="K2" s="7"/>
      <c r="L2" s="7" t="s">
        <v>49</v>
      </c>
      <c r="M2" s="7" t="s">
        <v>11</v>
      </c>
      <c r="N2" s="7">
        <v>32</v>
      </c>
      <c r="O2" s="7" t="s">
        <v>50</v>
      </c>
      <c r="P2" s="8">
        <v>1.1879999999999999</v>
      </c>
      <c r="Q2" s="8">
        <v>61.776000000000003</v>
      </c>
      <c r="R2" s="7">
        <v>18.119399999999999</v>
      </c>
      <c r="S2" s="7" t="s">
        <v>51</v>
      </c>
      <c r="T2" s="68">
        <v>43108</v>
      </c>
      <c r="U2" s="68">
        <v>42920</v>
      </c>
      <c r="V2" s="7" t="s">
        <v>52</v>
      </c>
      <c r="W2" s="7" t="s">
        <v>53</v>
      </c>
      <c r="X2" s="173" t="str">
        <f t="array" ref="X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 s="173">
        <f t="array" ref="Y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2.37</v>
      </c>
      <c r="Z2" s="173">
        <f>Table1[[#This Row],[V2.0 TEC Requirement (kWh/wk)]]*52/3</f>
        <v>41.080000000000005</v>
      </c>
      <c r="AA2" s="173">
        <f>IF(ISNUMBER(Table1[[#This Row],[Typical Electricity Consumption (TEC) (kWh/yr)]]),Table1[[#This Row],[Typical Electricity Consumption (TEC) (kWh/yr)]]-IF(Table1[[#This Row],[Maximum Document Size Width]]&gt;=275,A3_Annual,0),"")</f>
        <v>18.119399999999999</v>
      </c>
      <c r="AB2" s="173">
        <f t="array" ref="AB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23.2</v>
      </c>
    </row>
    <row r="3" spans="1:28" ht="34.9">
      <c r="A3" s="6">
        <v>2287845</v>
      </c>
      <c r="B3" s="7" t="s">
        <v>43</v>
      </c>
      <c r="C3" s="7" t="s">
        <v>44</v>
      </c>
      <c r="D3" s="7" t="s">
        <v>54</v>
      </c>
      <c r="E3" s="7" t="s">
        <v>54</v>
      </c>
      <c r="F3" s="7"/>
      <c r="G3" s="7" t="s">
        <v>55</v>
      </c>
      <c r="H3" s="7" t="s">
        <v>48</v>
      </c>
      <c r="I3" s="7">
        <v>216</v>
      </c>
      <c r="J3" s="7">
        <v>356</v>
      </c>
      <c r="K3" s="7"/>
      <c r="L3" s="7" t="s">
        <v>49</v>
      </c>
      <c r="M3" s="7" t="s">
        <v>11</v>
      </c>
      <c r="N3" s="7">
        <v>24</v>
      </c>
      <c r="O3" s="7" t="s">
        <v>50</v>
      </c>
      <c r="P3" s="8">
        <v>0.94</v>
      </c>
      <c r="Q3" s="8">
        <v>48.88</v>
      </c>
      <c r="R3" s="7">
        <v>16.792533333333331</v>
      </c>
      <c r="S3" s="7" t="s">
        <v>51</v>
      </c>
      <c r="T3" s="68">
        <v>42826</v>
      </c>
      <c r="U3" s="68">
        <v>42740</v>
      </c>
      <c r="V3" s="7" t="s">
        <v>56</v>
      </c>
      <c r="W3" s="7" t="s">
        <v>57</v>
      </c>
      <c r="X3" s="173" t="str">
        <f t="array" ref="X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 s="173">
        <f t="array" ref="Y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1.1399999999999999</v>
      </c>
      <c r="Z3" s="173">
        <f>Table1[[#This Row],[V2.0 TEC Requirement (kWh/wk)]]*52/3</f>
        <v>19.759999999999998</v>
      </c>
      <c r="AA3" s="173">
        <f>IF(ISNUMBER(Table1[[#This Row],[Typical Electricity Consumption (TEC) (kWh/yr)]]),Table1[[#This Row],[Typical Electricity Consumption (TEC) (kWh/yr)]]-IF(Table1[[#This Row],[Maximum Document Size Width]]&gt;=275,A3_Annual,0),"")</f>
        <v>16.792533333333331</v>
      </c>
      <c r="AB3" s="173">
        <f t="array" ref="AB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15.199999999999998</v>
      </c>
    </row>
    <row r="4" spans="1:28" ht="34.9">
      <c r="A4" s="3">
        <v>2299043</v>
      </c>
      <c r="B4" s="4" t="s">
        <v>43</v>
      </c>
      <c r="C4" s="4" t="s">
        <v>44</v>
      </c>
      <c r="D4" s="4" t="s">
        <v>58</v>
      </c>
      <c r="E4" s="4" t="s">
        <v>58</v>
      </c>
      <c r="F4" s="4" t="s">
        <v>59</v>
      </c>
      <c r="G4" s="4" t="s">
        <v>55</v>
      </c>
      <c r="H4" s="4" t="s">
        <v>48</v>
      </c>
      <c r="I4" s="4">
        <v>216</v>
      </c>
      <c r="J4" s="4">
        <v>356</v>
      </c>
      <c r="K4" s="4"/>
      <c r="L4" s="4" t="s">
        <v>49</v>
      </c>
      <c r="M4" s="4" t="s">
        <v>11</v>
      </c>
      <c r="N4" s="4">
        <v>32</v>
      </c>
      <c r="O4" s="4" t="s">
        <v>50</v>
      </c>
      <c r="P4" s="5">
        <v>1.139</v>
      </c>
      <c r="Q4" s="5">
        <v>59.228000000000002</v>
      </c>
      <c r="R4" s="4">
        <v>16.6738</v>
      </c>
      <c r="S4" s="4" t="s">
        <v>60</v>
      </c>
      <c r="T4" s="67">
        <v>43108</v>
      </c>
      <c r="U4" s="67">
        <v>42920</v>
      </c>
      <c r="V4" s="4" t="s">
        <v>52</v>
      </c>
      <c r="W4" s="4" t="s">
        <v>61</v>
      </c>
      <c r="X4" s="173" t="str">
        <f t="array" ref="X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 s="173">
        <f t="array" ref="Y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1.72</v>
      </c>
      <c r="Z4" s="173">
        <f>Table1[[#This Row],[V2.0 TEC Requirement (kWh/wk)]]*52/3</f>
        <v>29.813333333333333</v>
      </c>
      <c r="AA4" s="173">
        <f>IF(ISNUMBER(Table1[[#This Row],[Typical Electricity Consumption (TEC) (kWh/yr)]]),Table1[[#This Row],[Typical Electricity Consumption (TEC) (kWh/yr)]]-IF(Table1[[#This Row],[Maximum Document Size Width]]&gt;=275,A3_Annual,0),"")</f>
        <v>16.6738</v>
      </c>
      <c r="AB4" s="173">
        <f t="array" ref="AB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20.799999999999997</v>
      </c>
    </row>
    <row r="5" spans="1:28" ht="34.9">
      <c r="A5" s="3">
        <v>2299044</v>
      </c>
      <c r="B5" s="4" t="s">
        <v>43</v>
      </c>
      <c r="C5" s="4" t="s">
        <v>44</v>
      </c>
      <c r="D5" s="4" t="s">
        <v>62</v>
      </c>
      <c r="E5" s="4" t="s">
        <v>62</v>
      </c>
      <c r="F5" s="4" t="s">
        <v>63</v>
      </c>
      <c r="G5" s="4" t="s">
        <v>55</v>
      </c>
      <c r="H5" s="4" t="s">
        <v>48</v>
      </c>
      <c r="I5" s="4">
        <v>216</v>
      </c>
      <c r="J5" s="4">
        <v>356</v>
      </c>
      <c r="K5" s="4"/>
      <c r="L5" s="4" t="s">
        <v>49</v>
      </c>
      <c r="M5" s="4" t="s">
        <v>11</v>
      </c>
      <c r="N5" s="4">
        <v>36</v>
      </c>
      <c r="O5" s="4" t="s">
        <v>50</v>
      </c>
      <c r="P5" s="5">
        <v>1.1870000000000001</v>
      </c>
      <c r="Q5" s="5">
        <v>61.723999999999997</v>
      </c>
      <c r="R5" s="4">
        <v>17.976400000000002</v>
      </c>
      <c r="S5" s="4" t="s">
        <v>64</v>
      </c>
      <c r="T5" s="67">
        <v>43108</v>
      </c>
      <c r="U5" s="67">
        <v>42920</v>
      </c>
      <c r="V5" s="4" t="s">
        <v>52</v>
      </c>
      <c r="W5" s="4" t="s">
        <v>65</v>
      </c>
      <c r="X5" s="173" t="str">
        <f t="array" ref="X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 s="173">
        <f t="array" ref="Y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2.16</v>
      </c>
      <c r="Z5" s="173">
        <f>Table1[[#This Row],[V2.0 TEC Requirement (kWh/wk)]]*52/3</f>
        <v>37.440000000000005</v>
      </c>
      <c r="AA5" s="173">
        <f>IF(ISNUMBER(Table1[[#This Row],[Typical Electricity Consumption (TEC) (kWh/yr)]]),Table1[[#This Row],[Typical Electricity Consumption (TEC) (kWh/yr)]]-IF(Table1[[#This Row],[Maximum Document Size Width]]&gt;=275,A3_Annual,0),"")</f>
        <v>17.976400000000002</v>
      </c>
      <c r="AB5" s="173">
        <f t="array" ref="AB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23.599999999999998</v>
      </c>
    </row>
    <row r="6" spans="1:28" ht="34.9">
      <c r="A6" s="6">
        <v>2243011</v>
      </c>
      <c r="B6" s="7" t="s">
        <v>43</v>
      </c>
      <c r="C6" s="7" t="s">
        <v>44</v>
      </c>
      <c r="D6" s="7" t="s">
        <v>66</v>
      </c>
      <c r="E6" s="7" t="s">
        <v>66</v>
      </c>
      <c r="F6" s="7" t="s">
        <v>67</v>
      </c>
      <c r="G6" s="7" t="s">
        <v>55</v>
      </c>
      <c r="H6" s="7" t="s">
        <v>48</v>
      </c>
      <c r="I6" s="7">
        <v>216</v>
      </c>
      <c r="J6" s="7">
        <v>356</v>
      </c>
      <c r="K6" s="7"/>
      <c r="L6" s="7" t="s">
        <v>49</v>
      </c>
      <c r="M6" s="7" t="s">
        <v>11</v>
      </c>
      <c r="N6" s="7">
        <v>42</v>
      </c>
      <c r="O6" s="7" t="s">
        <v>50</v>
      </c>
      <c r="P6" s="8">
        <v>1.929</v>
      </c>
      <c r="Q6" s="8">
        <v>100.30800000000001</v>
      </c>
      <c r="R6" s="7">
        <v>30.976399999999995</v>
      </c>
      <c r="S6" s="7" t="s">
        <v>68</v>
      </c>
      <c r="T6" s="68">
        <v>42416</v>
      </c>
      <c r="U6" s="68">
        <v>42195</v>
      </c>
      <c r="V6" s="7" t="s">
        <v>52</v>
      </c>
      <c r="W6" s="7" t="s">
        <v>69</v>
      </c>
      <c r="X6" s="173" t="str">
        <f t="array" ref="X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 s="173">
        <f t="array" ref="Y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v>
      </c>
      <c r="Z6" s="173">
        <f>Table1[[#This Row],[V2.0 TEC Requirement (kWh/wk)]]*52/3</f>
        <v>50.613333333333337</v>
      </c>
      <c r="AA6" s="173">
        <f>IF(ISNUMBER(Table1[[#This Row],[Typical Electricity Consumption (TEC) (kWh/yr)]]),Table1[[#This Row],[Typical Electricity Consumption (TEC) (kWh/yr)]]-IF(Table1[[#This Row],[Maximum Document Size Width]]&gt;=275,A3_Annual,0),"")</f>
        <v>30.976399999999995</v>
      </c>
      <c r="AB6" s="173">
        <f t="array" ref="AB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7" spans="1:28" ht="34.9">
      <c r="A7" s="3">
        <v>2243012</v>
      </c>
      <c r="B7" s="4" t="s">
        <v>43</v>
      </c>
      <c r="C7" s="4" t="s">
        <v>44</v>
      </c>
      <c r="D7" s="4" t="s">
        <v>70</v>
      </c>
      <c r="E7" s="4" t="s">
        <v>70</v>
      </c>
      <c r="F7" s="4" t="s">
        <v>71</v>
      </c>
      <c r="G7" s="4" t="s">
        <v>55</v>
      </c>
      <c r="H7" s="4" t="s">
        <v>48</v>
      </c>
      <c r="I7" s="4">
        <v>216</v>
      </c>
      <c r="J7" s="4">
        <v>356</v>
      </c>
      <c r="K7" s="4"/>
      <c r="L7" s="4" t="s">
        <v>49</v>
      </c>
      <c r="M7" s="4" t="s">
        <v>11</v>
      </c>
      <c r="N7" s="4">
        <v>48</v>
      </c>
      <c r="O7" s="4" t="s">
        <v>50</v>
      </c>
      <c r="P7" s="5">
        <v>2.2469999999999999</v>
      </c>
      <c r="Q7" s="5">
        <v>116.84399999999999</v>
      </c>
      <c r="R7" s="4">
        <v>37.681800000000003</v>
      </c>
      <c r="S7" s="4" t="s">
        <v>72</v>
      </c>
      <c r="T7" s="67">
        <v>42353</v>
      </c>
      <c r="U7" s="67">
        <v>42195</v>
      </c>
      <c r="V7" s="4" t="s">
        <v>52</v>
      </c>
      <c r="W7" s="4" t="s">
        <v>73</v>
      </c>
      <c r="X7" s="173" t="str">
        <f t="array" ref="X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 s="173">
        <f t="array" ref="Y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3.88</v>
      </c>
      <c r="Z7" s="173">
        <f>Table1[[#This Row],[V2.0 TEC Requirement (kWh/wk)]]*52/3</f>
        <v>67.25333333333333</v>
      </c>
      <c r="AA7" s="173">
        <f>IF(ISNUMBER(Table1[[#This Row],[Typical Electricity Consumption (TEC) (kWh/yr)]]),Table1[[#This Row],[Typical Electricity Consumption (TEC) (kWh/yr)]]-IF(Table1[[#This Row],[Maximum Document Size Width]]&gt;=275,A3_Annual,0),"")</f>
        <v>37.681800000000003</v>
      </c>
      <c r="AB7" s="173">
        <f t="array" ref="AB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31.999999999999993</v>
      </c>
    </row>
    <row r="8" spans="1:28" ht="34.9">
      <c r="A8" s="6">
        <v>2244752</v>
      </c>
      <c r="B8" s="7" t="s">
        <v>43</v>
      </c>
      <c r="C8" s="7" t="s">
        <v>44</v>
      </c>
      <c r="D8" s="7" t="s">
        <v>74</v>
      </c>
      <c r="E8" s="7" t="s">
        <v>74</v>
      </c>
      <c r="F8" s="8" t="s">
        <v>75</v>
      </c>
      <c r="G8" s="7" t="s">
        <v>55</v>
      </c>
      <c r="H8" s="7" t="s">
        <v>48</v>
      </c>
      <c r="I8" s="7">
        <v>216</v>
      </c>
      <c r="J8" s="7">
        <v>356</v>
      </c>
      <c r="K8" s="7"/>
      <c r="L8" s="7" t="s">
        <v>49</v>
      </c>
      <c r="M8" s="7" t="s">
        <v>11</v>
      </c>
      <c r="N8" s="7">
        <v>52</v>
      </c>
      <c r="O8" s="7" t="s">
        <v>50</v>
      </c>
      <c r="P8" s="8">
        <v>2.4849999999999999</v>
      </c>
      <c r="Q8" s="8">
        <v>129.22</v>
      </c>
      <c r="R8" s="7">
        <v>41.480400000000003</v>
      </c>
      <c r="S8" s="7" t="s">
        <v>72</v>
      </c>
      <c r="T8" s="68">
        <v>42370</v>
      </c>
      <c r="U8" s="68">
        <v>42216</v>
      </c>
      <c r="V8" s="7" t="s">
        <v>52</v>
      </c>
      <c r="W8" s="7" t="s">
        <v>76</v>
      </c>
      <c r="X8" s="173" t="str">
        <f t="array" ref="X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 s="173">
        <f t="array" ref="Y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4.5200000000000005</v>
      </c>
      <c r="Z8" s="173">
        <f>Table1[[#This Row],[V2.0 TEC Requirement (kWh/wk)]]*52/3</f>
        <v>78.346666666666678</v>
      </c>
      <c r="AA8" s="173">
        <f>IF(ISNUMBER(Table1[[#This Row],[Typical Electricity Consumption (TEC) (kWh/yr)]]),Table1[[#This Row],[Typical Electricity Consumption (TEC) (kWh/yr)]]-IF(Table1[[#This Row],[Maximum Document Size Width]]&gt;=275,A3_Annual,0),"")</f>
        <v>41.480400000000003</v>
      </c>
      <c r="AB8" s="173">
        <f t="array" ref="AB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9" spans="1:28" ht="34.9">
      <c r="A9" s="3">
        <v>2287828</v>
      </c>
      <c r="B9" s="4" t="s">
        <v>43</v>
      </c>
      <c r="C9" s="4" t="s">
        <v>44</v>
      </c>
      <c r="D9" s="4" t="s">
        <v>77</v>
      </c>
      <c r="E9" s="4" t="s">
        <v>77</v>
      </c>
      <c r="F9" s="4" t="s">
        <v>78</v>
      </c>
      <c r="G9" s="4" t="s">
        <v>55</v>
      </c>
      <c r="H9" s="4" t="s">
        <v>48</v>
      </c>
      <c r="I9" s="4">
        <v>216</v>
      </c>
      <c r="J9" s="4">
        <v>356</v>
      </c>
      <c r="K9" s="4"/>
      <c r="L9" s="4" t="s">
        <v>49</v>
      </c>
      <c r="M9" s="4" t="s">
        <v>14</v>
      </c>
      <c r="N9" s="4">
        <v>33</v>
      </c>
      <c r="O9" s="9" t="s">
        <v>50</v>
      </c>
      <c r="P9" s="5">
        <v>1.863</v>
      </c>
      <c r="Q9" s="5">
        <v>96.876000000000005</v>
      </c>
      <c r="R9" s="4">
        <v>31.462599999999998</v>
      </c>
      <c r="S9" s="4" t="s">
        <v>72</v>
      </c>
      <c r="T9" s="67">
        <v>42826</v>
      </c>
      <c r="U9" s="67">
        <v>42740</v>
      </c>
      <c r="V9" s="4" t="s">
        <v>52</v>
      </c>
      <c r="W9" s="4" t="s">
        <v>79</v>
      </c>
      <c r="X9" s="173" t="str">
        <f t="array" ref="X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9" s="173">
        <f t="array" ref="Y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4.4500000000000011</v>
      </c>
      <c r="Z9" s="173">
        <f>Table1[[#This Row],[V2.0 TEC Requirement (kWh/wk)]]*52/3</f>
        <v>77.133333333333354</v>
      </c>
      <c r="AA9" s="173">
        <f>IF(ISNUMBER(Table1[[#This Row],[Typical Electricity Consumption (TEC) (kWh/yr)]]),Table1[[#This Row],[Typical Electricity Consumption (TEC) (kWh/yr)]]-IF(Table1[[#This Row],[Maximum Document Size Width]]&gt;=275,A3_Annual,0),"")</f>
        <v>31.462599999999998</v>
      </c>
      <c r="AB9" s="173">
        <f t="array" ref="AB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v>
      </c>
    </row>
    <row r="10" spans="1:28" ht="34.9">
      <c r="A10" s="3">
        <v>2233188</v>
      </c>
      <c r="B10" s="4" t="s">
        <v>43</v>
      </c>
      <c r="C10" s="4" t="s">
        <v>44</v>
      </c>
      <c r="D10" s="4" t="s">
        <v>80</v>
      </c>
      <c r="E10" s="4" t="s">
        <v>80</v>
      </c>
      <c r="F10" s="4"/>
      <c r="G10" s="4" t="s">
        <v>47</v>
      </c>
      <c r="H10" s="4" t="s">
        <v>48</v>
      </c>
      <c r="I10" s="4">
        <v>216</v>
      </c>
      <c r="J10" s="4">
        <v>356</v>
      </c>
      <c r="K10" s="4"/>
      <c r="L10" s="4" t="s">
        <v>49</v>
      </c>
      <c r="M10" s="4" t="s">
        <v>11</v>
      </c>
      <c r="N10" s="4">
        <v>24</v>
      </c>
      <c r="O10" s="9" t="s">
        <v>81</v>
      </c>
      <c r="P10" s="5">
        <v>1.0620000000000001</v>
      </c>
      <c r="Q10" s="5">
        <v>55.223999999999997</v>
      </c>
      <c r="R10" s="4">
        <v>25.635133333333332</v>
      </c>
      <c r="S10" s="4" t="s">
        <v>82</v>
      </c>
      <c r="T10" s="67">
        <v>42154</v>
      </c>
      <c r="U10" s="67">
        <v>42052</v>
      </c>
      <c r="V10" s="4" t="s">
        <v>56</v>
      </c>
      <c r="W10" s="4" t="s">
        <v>83</v>
      </c>
      <c r="X10" s="173" t="str">
        <f t="array" ref="X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0" s="173">
        <f t="array" ref="Y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1.7300000000000002</v>
      </c>
      <c r="Z10" s="173">
        <f>Table1[[#This Row],[V2.0 TEC Requirement (kWh/wk)]]*52/3</f>
        <v>29.986666666666668</v>
      </c>
      <c r="AA10" s="173">
        <f>IF(ISNUMBER(Table1[[#This Row],[Typical Electricity Consumption (TEC) (kWh/yr)]]),Table1[[#This Row],[Typical Electricity Consumption (TEC) (kWh/yr)]]-IF(Table1[[#This Row],[Maximum Document Size Width]]&gt;=275,A3_Annual,0),"")</f>
        <v>25.635133333333332</v>
      </c>
      <c r="AB10" s="173">
        <f t="array" ref="AB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11" spans="1:28" ht="34.9">
      <c r="A11" s="6">
        <v>2287847</v>
      </c>
      <c r="B11" s="7" t="s">
        <v>43</v>
      </c>
      <c r="C11" s="7" t="s">
        <v>44</v>
      </c>
      <c r="D11" s="7" t="s">
        <v>84</v>
      </c>
      <c r="E11" s="7" t="s">
        <v>84</v>
      </c>
      <c r="F11" s="7"/>
      <c r="G11" s="7" t="s">
        <v>47</v>
      </c>
      <c r="H11" s="7" t="s">
        <v>48</v>
      </c>
      <c r="I11" s="7">
        <v>216</v>
      </c>
      <c r="J11" s="7">
        <v>356</v>
      </c>
      <c r="K11" s="7"/>
      <c r="L11" s="7" t="s">
        <v>49</v>
      </c>
      <c r="M11" s="7" t="s">
        <v>11</v>
      </c>
      <c r="N11" s="7">
        <v>24</v>
      </c>
      <c r="O11" s="10" t="s">
        <v>50</v>
      </c>
      <c r="P11" s="8">
        <v>1.089</v>
      </c>
      <c r="Q11" s="8">
        <v>56.628</v>
      </c>
      <c r="R11" s="7">
        <v>24.546599999999994</v>
      </c>
      <c r="S11" s="7" t="s">
        <v>85</v>
      </c>
      <c r="T11" s="68">
        <v>42826</v>
      </c>
      <c r="U11" s="68">
        <v>42740</v>
      </c>
      <c r="V11" s="7" t="s">
        <v>56</v>
      </c>
      <c r="W11" s="7" t="s">
        <v>86</v>
      </c>
      <c r="X11" s="173" t="str">
        <f t="array" ref="X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1" s="173">
        <f t="array" ref="Y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1.7300000000000002</v>
      </c>
      <c r="Z11" s="173">
        <f>Table1[[#This Row],[V2.0 TEC Requirement (kWh/wk)]]*52/3</f>
        <v>29.986666666666668</v>
      </c>
      <c r="AA11" s="173">
        <f>IF(ISNUMBER(Table1[[#This Row],[Typical Electricity Consumption (TEC) (kWh/yr)]]),Table1[[#This Row],[Typical Electricity Consumption (TEC) (kWh/yr)]]-IF(Table1[[#This Row],[Maximum Document Size Width]]&gt;=275,A3_Annual,0),"")</f>
        <v>24.546599999999994</v>
      </c>
      <c r="AB11" s="173">
        <f t="array" ref="AB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12" spans="1:28" ht="34.9">
      <c r="A12" s="6">
        <v>2255245</v>
      </c>
      <c r="B12" s="7" t="s">
        <v>43</v>
      </c>
      <c r="C12" s="7" t="s">
        <v>44</v>
      </c>
      <c r="D12" s="7" t="s">
        <v>87</v>
      </c>
      <c r="E12" s="7" t="s">
        <v>87</v>
      </c>
      <c r="F12" s="7"/>
      <c r="G12" s="7" t="s">
        <v>47</v>
      </c>
      <c r="H12" s="7" t="s">
        <v>48</v>
      </c>
      <c r="I12" s="7">
        <v>216</v>
      </c>
      <c r="J12" s="7">
        <v>356</v>
      </c>
      <c r="K12" s="7"/>
      <c r="L12" s="7" t="s">
        <v>49</v>
      </c>
      <c r="M12" s="7" t="s">
        <v>11</v>
      </c>
      <c r="N12" s="7">
        <v>30</v>
      </c>
      <c r="O12" s="10" t="s">
        <v>50</v>
      </c>
      <c r="P12" s="8">
        <v>1.29</v>
      </c>
      <c r="Q12" s="8">
        <v>67.08</v>
      </c>
      <c r="R12" s="7">
        <v>27.945450000000005</v>
      </c>
      <c r="S12" s="7" t="s">
        <v>88</v>
      </c>
      <c r="T12" s="68">
        <v>42491</v>
      </c>
      <c r="U12" s="68">
        <v>42360</v>
      </c>
      <c r="V12" s="7" t="s">
        <v>52</v>
      </c>
      <c r="W12" s="7" t="s">
        <v>89</v>
      </c>
      <c r="X12" s="173" t="str">
        <f t="array" ref="X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2" s="173">
        <f t="array" ref="Y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2.15</v>
      </c>
      <c r="Z12" s="173">
        <f>Table1[[#This Row],[V2.0 TEC Requirement (kWh/wk)]]*52/3</f>
        <v>37.266666666666666</v>
      </c>
      <c r="AA12" s="173">
        <f>IF(ISNUMBER(Table1[[#This Row],[Typical Electricity Consumption (TEC) (kWh/yr)]]),Table1[[#This Row],[Typical Electricity Consumption (TEC) (kWh/yr)]]-IF(Table1[[#This Row],[Maximum Document Size Width]]&gt;=275,A3_Annual,0),"")</f>
        <v>27.945450000000005</v>
      </c>
      <c r="AB12" s="173">
        <f t="array" ref="AB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13" spans="1:28" ht="34.9">
      <c r="A13" s="3">
        <v>2297418</v>
      </c>
      <c r="B13" s="4" t="s">
        <v>43</v>
      </c>
      <c r="C13" s="4" t="s">
        <v>44</v>
      </c>
      <c r="D13" s="4" t="s">
        <v>90</v>
      </c>
      <c r="E13" s="4" t="s">
        <v>90</v>
      </c>
      <c r="F13" s="4"/>
      <c r="G13" s="4" t="s">
        <v>47</v>
      </c>
      <c r="H13" s="4" t="s">
        <v>48</v>
      </c>
      <c r="I13" s="4">
        <v>216</v>
      </c>
      <c r="J13" s="4">
        <v>356</v>
      </c>
      <c r="K13" s="4"/>
      <c r="L13" s="4" t="s">
        <v>49</v>
      </c>
      <c r="M13" s="4" t="s">
        <v>11</v>
      </c>
      <c r="N13" s="4">
        <v>32</v>
      </c>
      <c r="O13" s="9" t="s">
        <v>50</v>
      </c>
      <c r="P13" s="5">
        <v>1.2270000000000001</v>
      </c>
      <c r="Q13" s="5">
        <v>63.804000000000002</v>
      </c>
      <c r="R13" s="4">
        <v>19.9056</v>
      </c>
      <c r="S13" s="4" t="s">
        <v>64</v>
      </c>
      <c r="T13" s="67">
        <v>43108</v>
      </c>
      <c r="U13" s="67">
        <v>42898</v>
      </c>
      <c r="V13" s="4" t="s">
        <v>52</v>
      </c>
      <c r="W13" s="4" t="s">
        <v>91</v>
      </c>
      <c r="X13" s="173" t="str">
        <f t="array" ref="X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3" s="173">
        <f t="array" ref="Y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2.37</v>
      </c>
      <c r="Z13" s="173">
        <f>Table1[[#This Row],[V2.0 TEC Requirement (kWh/wk)]]*52/3</f>
        <v>41.080000000000005</v>
      </c>
      <c r="AA13" s="173">
        <f>IF(ISNUMBER(Table1[[#This Row],[Typical Electricity Consumption (TEC) (kWh/yr)]]),Table1[[#This Row],[Typical Electricity Consumption (TEC) (kWh/yr)]]-IF(Table1[[#This Row],[Maximum Document Size Width]]&gt;=275,A3_Annual,0),"")</f>
        <v>19.9056</v>
      </c>
      <c r="AB13" s="173">
        <f t="array" ref="AB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23.2</v>
      </c>
    </row>
    <row r="14" spans="1:28" ht="46.15">
      <c r="A14" s="6">
        <v>2297143</v>
      </c>
      <c r="B14" s="7" t="s">
        <v>43</v>
      </c>
      <c r="C14" s="7" t="s">
        <v>44</v>
      </c>
      <c r="D14" s="7" t="s">
        <v>92</v>
      </c>
      <c r="E14" s="7" t="s">
        <v>92</v>
      </c>
      <c r="F14" s="7" t="s">
        <v>93</v>
      </c>
      <c r="G14" s="7" t="s">
        <v>47</v>
      </c>
      <c r="H14" s="7" t="s">
        <v>48</v>
      </c>
      <c r="I14" s="7">
        <v>216</v>
      </c>
      <c r="J14" s="7">
        <v>356</v>
      </c>
      <c r="K14" s="7"/>
      <c r="L14" s="7" t="s">
        <v>49</v>
      </c>
      <c r="M14" s="7" t="s">
        <v>11</v>
      </c>
      <c r="N14" s="7">
        <v>36</v>
      </c>
      <c r="O14" s="10" t="s">
        <v>50</v>
      </c>
      <c r="P14" s="8">
        <v>1.3740000000000001</v>
      </c>
      <c r="Q14" s="8">
        <v>71.447999999999993</v>
      </c>
      <c r="R14" s="7">
        <v>23.134800000000006</v>
      </c>
      <c r="S14" s="7" t="s">
        <v>64</v>
      </c>
      <c r="T14" s="68">
        <v>43108</v>
      </c>
      <c r="U14" s="68">
        <v>42892</v>
      </c>
      <c r="V14" s="7" t="s">
        <v>52</v>
      </c>
      <c r="W14" s="7" t="s">
        <v>94</v>
      </c>
      <c r="X14" s="173" t="str">
        <f t="array" ref="X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 s="173">
        <f t="array" ref="Y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2.81</v>
      </c>
      <c r="Z14" s="173">
        <f>Table1[[#This Row],[V2.0 TEC Requirement (kWh/wk)]]*52/3</f>
        <v>48.706666666666671</v>
      </c>
      <c r="AA14" s="173">
        <f>IF(ISNUMBER(Table1[[#This Row],[Typical Electricity Consumption (TEC) (kWh/yr)]]),Table1[[#This Row],[Typical Electricity Consumption (TEC) (kWh/yr)]]-IF(Table1[[#This Row],[Maximum Document Size Width]]&gt;=275,A3_Annual,0),"")</f>
        <v>23.134800000000006</v>
      </c>
      <c r="AB14" s="173">
        <f t="array" ref="AB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25.599999999999998</v>
      </c>
    </row>
    <row r="15" spans="1:28" ht="57.6">
      <c r="A15" s="3">
        <v>2244753</v>
      </c>
      <c r="B15" s="4" t="s">
        <v>43</v>
      </c>
      <c r="C15" s="4" t="s">
        <v>44</v>
      </c>
      <c r="D15" s="4" t="s">
        <v>95</v>
      </c>
      <c r="E15" s="4" t="s">
        <v>95</v>
      </c>
      <c r="F15" s="4" t="s">
        <v>96</v>
      </c>
      <c r="G15" s="4" t="s">
        <v>47</v>
      </c>
      <c r="H15" s="4" t="s">
        <v>48</v>
      </c>
      <c r="I15" s="4">
        <v>216</v>
      </c>
      <c r="J15" s="4">
        <v>356</v>
      </c>
      <c r="K15" s="4"/>
      <c r="L15" s="4" t="s">
        <v>49</v>
      </c>
      <c r="M15" s="4" t="s">
        <v>11</v>
      </c>
      <c r="N15" s="4">
        <v>42</v>
      </c>
      <c r="O15" s="9" t="s">
        <v>81</v>
      </c>
      <c r="P15" s="5">
        <v>2.056</v>
      </c>
      <c r="Q15" s="5">
        <v>106.91200000000001</v>
      </c>
      <c r="R15" s="4">
        <v>35.864400000000003</v>
      </c>
      <c r="S15" s="4" t="s">
        <v>72</v>
      </c>
      <c r="T15" s="67">
        <v>42384</v>
      </c>
      <c r="U15" s="67">
        <v>42216</v>
      </c>
      <c r="V15" s="4" t="s">
        <v>52</v>
      </c>
      <c r="W15" s="4" t="s">
        <v>97</v>
      </c>
      <c r="X15" s="173" t="str">
        <f t="array" ref="X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 s="173">
        <f t="array" ref="Y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15" s="173">
        <f>Table1[[#This Row],[V2.0 TEC Requirement (kWh/wk)]]*52/3</f>
        <v>60.146666666666668</v>
      </c>
      <c r="AA15" s="173">
        <f>IF(ISNUMBER(Table1[[#This Row],[Typical Electricity Consumption (TEC) (kWh/yr)]]),Table1[[#This Row],[Typical Electricity Consumption (TEC) (kWh/yr)]]-IF(Table1[[#This Row],[Maximum Document Size Width]]&gt;=275,A3_Annual,0),"")</f>
        <v>35.864400000000003</v>
      </c>
      <c r="AB15" s="173">
        <f t="array" ref="AB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16" spans="1:28" ht="34.9">
      <c r="A16" s="6">
        <v>2244754</v>
      </c>
      <c r="B16" s="7" t="s">
        <v>43</v>
      </c>
      <c r="C16" s="7" t="s">
        <v>44</v>
      </c>
      <c r="D16" s="7" t="s">
        <v>98</v>
      </c>
      <c r="E16" s="7" t="s">
        <v>98</v>
      </c>
      <c r="F16" s="7" t="s">
        <v>99</v>
      </c>
      <c r="G16" s="7" t="s">
        <v>47</v>
      </c>
      <c r="H16" s="7" t="s">
        <v>48</v>
      </c>
      <c r="I16" s="7">
        <v>216</v>
      </c>
      <c r="J16" s="7">
        <v>356</v>
      </c>
      <c r="K16" s="7"/>
      <c r="L16" s="7" t="s">
        <v>49</v>
      </c>
      <c r="M16" s="7" t="s">
        <v>11</v>
      </c>
      <c r="N16" s="7">
        <v>48</v>
      </c>
      <c r="O16" s="10" t="s">
        <v>81</v>
      </c>
      <c r="P16" s="8">
        <v>2.3210000000000002</v>
      </c>
      <c r="Q16" s="8">
        <v>120.69199999999999</v>
      </c>
      <c r="R16" s="7">
        <v>39.884</v>
      </c>
      <c r="S16" s="7" t="s">
        <v>72</v>
      </c>
      <c r="T16" s="68">
        <v>42401</v>
      </c>
      <c r="U16" s="68">
        <v>42216</v>
      </c>
      <c r="V16" s="7" t="s">
        <v>52</v>
      </c>
      <c r="W16" s="7" t="s">
        <v>100</v>
      </c>
      <c r="X16" s="173" t="str">
        <f t="array" ref="X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 s="173">
        <f t="array" ref="Y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4.1300000000000008</v>
      </c>
      <c r="Z16" s="173">
        <f>Table1[[#This Row],[V2.0 TEC Requirement (kWh/wk)]]*52/3</f>
        <v>71.586666666666687</v>
      </c>
      <c r="AA16" s="173">
        <f>IF(ISNUMBER(Table1[[#This Row],[Typical Electricity Consumption (TEC) (kWh/yr)]]),Table1[[#This Row],[Typical Electricity Consumption (TEC) (kWh/yr)]]-IF(Table1[[#This Row],[Maximum Document Size Width]]&gt;=275,A3_Annual,0),"")</f>
        <v>39.884</v>
      </c>
      <c r="AB16" s="173">
        <f t="array" ref="AB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34.900000000000006</v>
      </c>
    </row>
    <row r="17" spans="1:28" ht="34.9">
      <c r="A17" s="3">
        <v>2244755</v>
      </c>
      <c r="B17" s="4" t="s">
        <v>43</v>
      </c>
      <c r="C17" s="4" t="s">
        <v>44</v>
      </c>
      <c r="D17" s="4" t="s">
        <v>101</v>
      </c>
      <c r="E17" s="4" t="s">
        <v>101</v>
      </c>
      <c r="F17" s="4"/>
      <c r="G17" s="4" t="s">
        <v>47</v>
      </c>
      <c r="H17" s="4" t="s">
        <v>48</v>
      </c>
      <c r="I17" s="4">
        <v>216</v>
      </c>
      <c r="J17" s="4">
        <v>356</v>
      </c>
      <c r="K17" s="4"/>
      <c r="L17" s="4" t="s">
        <v>49</v>
      </c>
      <c r="M17" s="4" t="s">
        <v>11</v>
      </c>
      <c r="N17" s="4">
        <v>52</v>
      </c>
      <c r="O17" s="9" t="s">
        <v>81</v>
      </c>
      <c r="P17" s="5">
        <v>2.516</v>
      </c>
      <c r="Q17" s="5">
        <v>130.83199999999999</v>
      </c>
      <c r="R17" s="4">
        <v>43.279600000000009</v>
      </c>
      <c r="S17" s="4" t="s">
        <v>72</v>
      </c>
      <c r="T17" s="67">
        <v>42401</v>
      </c>
      <c r="U17" s="67">
        <v>42216</v>
      </c>
      <c r="V17" s="4" t="s">
        <v>52</v>
      </c>
      <c r="W17" s="4" t="s">
        <v>102</v>
      </c>
      <c r="X17" s="173" t="str">
        <f t="array" ref="X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 s="173">
        <f t="array" ref="Y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4.8499999999999996</v>
      </c>
      <c r="Z17" s="173">
        <f>Table1[[#This Row],[V2.0 TEC Requirement (kWh/wk)]]*52/3</f>
        <v>84.066666666666663</v>
      </c>
      <c r="AA17" s="173">
        <f>IF(ISNUMBER(Table1[[#This Row],[Typical Electricity Consumption (TEC) (kWh/yr)]]),Table1[[#This Row],[Typical Electricity Consumption (TEC) (kWh/yr)]]-IF(Table1[[#This Row],[Maximum Document Size Width]]&gt;=275,A3_Annual,0),"")</f>
        <v>43.279600000000009</v>
      </c>
      <c r="AB17" s="173">
        <f t="array" ref="AB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18" spans="1:28" ht="34.9">
      <c r="A18" s="6">
        <v>2286875</v>
      </c>
      <c r="B18" s="7" t="s">
        <v>43</v>
      </c>
      <c r="C18" s="7" t="s">
        <v>44</v>
      </c>
      <c r="D18" s="7" t="s">
        <v>103</v>
      </c>
      <c r="E18" s="7" t="s">
        <v>103</v>
      </c>
      <c r="F18" s="7" t="s">
        <v>104</v>
      </c>
      <c r="G18" s="7" t="s">
        <v>47</v>
      </c>
      <c r="H18" s="7" t="s">
        <v>48</v>
      </c>
      <c r="I18" s="7">
        <v>216</v>
      </c>
      <c r="J18" s="7">
        <v>356</v>
      </c>
      <c r="K18" s="7"/>
      <c r="L18" s="7" t="s">
        <v>49</v>
      </c>
      <c r="M18" s="7" t="s">
        <v>14</v>
      </c>
      <c r="N18" s="7">
        <v>33</v>
      </c>
      <c r="O18" s="10" t="s">
        <v>50</v>
      </c>
      <c r="P18" s="8">
        <v>1.8080000000000001</v>
      </c>
      <c r="Q18" s="8">
        <v>94.016000000000005</v>
      </c>
      <c r="R18" s="7">
        <v>32.70539999999999</v>
      </c>
      <c r="S18" s="7" t="s">
        <v>72</v>
      </c>
      <c r="T18" s="68">
        <v>42871</v>
      </c>
      <c r="U18" s="68">
        <v>42724</v>
      </c>
      <c r="V18" s="7" t="s">
        <v>52</v>
      </c>
      <c r="W18" s="7" t="s">
        <v>105</v>
      </c>
      <c r="X18" s="173" t="str">
        <f t="array" ref="X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8" s="173">
        <f t="array" ref="Y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4.5500000000000007</v>
      </c>
      <c r="Z18" s="173">
        <f>Table1[[#This Row],[V2.0 TEC Requirement (kWh/wk)]]*52/3</f>
        <v>78.866666666666674</v>
      </c>
      <c r="AA18" s="173">
        <f>IF(ISNUMBER(Table1[[#This Row],[Typical Electricity Consumption (TEC) (kWh/yr)]]),Table1[[#This Row],[Typical Electricity Consumption (TEC) (kWh/yr)]]-IF(Table1[[#This Row],[Maximum Document Size Width]]&gt;=275,A3_Annual,0),"")</f>
        <v>32.70539999999999</v>
      </c>
      <c r="AB18" s="173">
        <f t="array" ref="AB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25.6</v>
      </c>
    </row>
    <row r="19" spans="1:28" ht="46.15">
      <c r="A19" s="6">
        <v>2294460</v>
      </c>
      <c r="B19" s="7" t="s">
        <v>106</v>
      </c>
      <c r="C19" s="7" t="s">
        <v>107</v>
      </c>
      <c r="D19" s="7" t="s">
        <v>108</v>
      </c>
      <c r="E19" s="7" t="s">
        <v>108</v>
      </c>
      <c r="F19" s="7"/>
      <c r="G19" s="7" t="s">
        <v>55</v>
      </c>
      <c r="H19" s="7" t="s">
        <v>48</v>
      </c>
      <c r="I19" s="7">
        <v>216</v>
      </c>
      <c r="J19" s="7">
        <v>356</v>
      </c>
      <c r="K19" s="7"/>
      <c r="L19" s="7" t="s">
        <v>49</v>
      </c>
      <c r="M19" s="7" t="s">
        <v>14</v>
      </c>
      <c r="N19" s="7">
        <v>19</v>
      </c>
      <c r="O19" s="10" t="s">
        <v>50</v>
      </c>
      <c r="P19" s="8">
        <v>0.5</v>
      </c>
      <c r="Q19" s="8">
        <v>26</v>
      </c>
      <c r="R19" s="7">
        <v>10.195683333333333</v>
      </c>
      <c r="S19" s="7" t="s">
        <v>109</v>
      </c>
      <c r="T19" s="68">
        <v>42821</v>
      </c>
      <c r="U19" s="68">
        <v>42731</v>
      </c>
      <c r="V19" s="7" t="s">
        <v>56</v>
      </c>
      <c r="W19" s="7" t="s">
        <v>110</v>
      </c>
      <c r="X19" s="173" t="str">
        <f t="array" ref="X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9" s="173">
        <f t="array" ref="Y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2.2000000000000002</v>
      </c>
      <c r="Z19" s="173">
        <f>Table1[[#This Row],[V2.0 TEC Requirement (kWh/wk)]]*52/3</f>
        <v>38.133333333333333</v>
      </c>
      <c r="AA19" s="173">
        <f>IF(ISNUMBER(Table1[[#This Row],[Typical Electricity Consumption (TEC) (kWh/yr)]]),Table1[[#This Row],[Typical Electricity Consumption (TEC) (kWh/yr)]]-IF(Table1[[#This Row],[Maximum Document Size Width]]&gt;=275,A3_Annual,0),"")</f>
        <v>10.195683333333333</v>
      </c>
      <c r="AB19" s="173">
        <f t="array" ref="AB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v>
      </c>
    </row>
    <row r="20" spans="1:28" ht="46.15">
      <c r="A20" s="3">
        <v>2292387</v>
      </c>
      <c r="B20" s="4" t="s">
        <v>106</v>
      </c>
      <c r="C20" s="4" t="s">
        <v>107</v>
      </c>
      <c r="D20" s="4" t="s">
        <v>111</v>
      </c>
      <c r="E20" s="4" t="s">
        <v>111</v>
      </c>
      <c r="F20" s="4"/>
      <c r="G20" s="4" t="s">
        <v>55</v>
      </c>
      <c r="H20" s="4" t="s">
        <v>48</v>
      </c>
      <c r="I20" s="4">
        <v>216</v>
      </c>
      <c r="J20" s="4">
        <v>356</v>
      </c>
      <c r="K20" s="4"/>
      <c r="L20" s="4" t="s">
        <v>49</v>
      </c>
      <c r="M20" s="4" t="s">
        <v>14</v>
      </c>
      <c r="N20" s="4">
        <v>28</v>
      </c>
      <c r="O20" s="9" t="s">
        <v>50</v>
      </c>
      <c r="P20" s="5">
        <v>1</v>
      </c>
      <c r="Q20" s="5">
        <v>52</v>
      </c>
      <c r="R20" s="4">
        <v>16.538166666666665</v>
      </c>
      <c r="S20" s="4" t="s">
        <v>109</v>
      </c>
      <c r="T20" s="67">
        <v>42803</v>
      </c>
      <c r="U20" s="67">
        <v>42731</v>
      </c>
      <c r="V20" s="4" t="s">
        <v>56</v>
      </c>
      <c r="W20" s="4" t="s">
        <v>112</v>
      </c>
      <c r="X20" s="173" t="str">
        <f t="array" ref="X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0" s="173">
        <f t="array" ref="Y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20" s="173">
        <f>Table1[[#This Row],[V2.0 TEC Requirement (kWh/wk)]]*52/3</f>
        <v>61.533333333333339</v>
      </c>
      <c r="AA20" s="173">
        <f>IF(ISNUMBER(Table1[[#This Row],[Typical Electricity Consumption (TEC) (kWh/yr)]]),Table1[[#This Row],[Typical Electricity Consumption (TEC) (kWh/yr)]]-IF(Table1[[#This Row],[Maximum Document Size Width]]&gt;=275,A3_Annual,0),"")</f>
        <v>16.538166666666665</v>
      </c>
      <c r="AB20" s="173">
        <f t="array" ref="AB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20.2</v>
      </c>
    </row>
    <row r="21" spans="1:28" ht="46.15">
      <c r="A21" s="3">
        <v>2279994</v>
      </c>
      <c r="B21" s="4" t="s">
        <v>106</v>
      </c>
      <c r="C21" s="4" t="s">
        <v>107</v>
      </c>
      <c r="D21" s="4" t="s">
        <v>113</v>
      </c>
      <c r="E21" s="4" t="s">
        <v>113</v>
      </c>
      <c r="F21" s="4"/>
      <c r="G21" s="4" t="s">
        <v>55</v>
      </c>
      <c r="H21" s="4" t="s">
        <v>48</v>
      </c>
      <c r="I21" s="4">
        <v>216</v>
      </c>
      <c r="J21" s="4">
        <v>356</v>
      </c>
      <c r="K21" s="4"/>
      <c r="L21" s="4" t="s">
        <v>49</v>
      </c>
      <c r="M21" s="4" t="s">
        <v>14</v>
      </c>
      <c r="N21" s="4">
        <v>40</v>
      </c>
      <c r="O21" s="9" t="s">
        <v>50</v>
      </c>
      <c r="P21" s="5">
        <v>1.4</v>
      </c>
      <c r="Q21" s="5">
        <v>72.8</v>
      </c>
      <c r="R21" s="4">
        <v>24.7</v>
      </c>
      <c r="S21" s="4" t="s">
        <v>109</v>
      </c>
      <c r="T21" s="67">
        <v>42629</v>
      </c>
      <c r="U21" s="67">
        <v>42474</v>
      </c>
      <c r="V21" s="4" t="s">
        <v>56</v>
      </c>
      <c r="W21" s="4" t="s">
        <v>114</v>
      </c>
      <c r="X21" s="173" t="str">
        <f t="array" ref="X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 s="173">
        <f t="array" ref="Y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5.85</v>
      </c>
      <c r="Z21" s="173">
        <f>Table1[[#This Row],[V2.0 TEC Requirement (kWh/wk)]]*52/3</f>
        <v>101.39999999999999</v>
      </c>
      <c r="AA21" s="173">
        <f>IF(ISNUMBER(Table1[[#This Row],[Typical Electricity Consumption (TEC) (kWh/yr)]]),Table1[[#This Row],[Typical Electricity Consumption (TEC) (kWh/yr)]]-IF(Table1[[#This Row],[Maximum Document Size Width]]&gt;=275,A3_Annual,0),"")</f>
        <v>24.7</v>
      </c>
      <c r="AB21" s="173">
        <f t="array" ref="AB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v>
      </c>
    </row>
    <row r="22" spans="1:28" ht="46.15">
      <c r="A22" s="6">
        <v>2255038</v>
      </c>
      <c r="B22" s="7" t="s">
        <v>106</v>
      </c>
      <c r="C22" s="7" t="s">
        <v>107</v>
      </c>
      <c r="D22" s="7" t="s">
        <v>115</v>
      </c>
      <c r="E22" s="7" t="s">
        <v>115</v>
      </c>
      <c r="F22" s="7"/>
      <c r="G22" s="7" t="s">
        <v>47</v>
      </c>
      <c r="H22" s="7" t="s">
        <v>48</v>
      </c>
      <c r="I22" s="7">
        <v>216</v>
      </c>
      <c r="J22" s="7">
        <v>356</v>
      </c>
      <c r="K22" s="7"/>
      <c r="L22" s="7" t="s">
        <v>49</v>
      </c>
      <c r="M22" s="7" t="s">
        <v>14</v>
      </c>
      <c r="N22" s="7">
        <v>15</v>
      </c>
      <c r="O22" s="10" t="s">
        <v>81</v>
      </c>
      <c r="P22" s="8">
        <v>0.4</v>
      </c>
      <c r="Q22" s="8">
        <v>20.8</v>
      </c>
      <c r="R22" s="7">
        <v>10.119741666666666</v>
      </c>
      <c r="S22" s="7" t="s">
        <v>116</v>
      </c>
      <c r="T22" s="68">
        <v>42352</v>
      </c>
      <c r="U22" s="68">
        <v>42143</v>
      </c>
      <c r="V22" s="7" t="s">
        <v>56</v>
      </c>
      <c r="W22" s="7" t="s">
        <v>117</v>
      </c>
      <c r="X22" s="173" t="str">
        <f t="array" ref="X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 s="173">
        <f t="array" ref="Y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v>
      </c>
      <c r="Z22" s="173">
        <f>Table1[[#This Row],[V2.0 TEC Requirement (kWh/wk)]]*52/3</f>
        <v>34.666666666666664</v>
      </c>
      <c r="AA22" s="173">
        <f>IF(ISNUMBER(Table1[[#This Row],[Typical Electricity Consumption (TEC) (kWh/yr)]]),Table1[[#This Row],[Typical Electricity Consumption (TEC) (kWh/yr)]]-IF(Table1[[#This Row],[Maximum Document Size Width]]&gt;=275,A3_Annual,0),"")</f>
        <v>10.119741666666666</v>
      </c>
      <c r="AB22" s="173">
        <f t="array" ref="AB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23" spans="1:28" ht="46.15">
      <c r="A23" s="3">
        <v>2255039</v>
      </c>
      <c r="B23" s="4" t="s">
        <v>106</v>
      </c>
      <c r="C23" s="4" t="s">
        <v>107</v>
      </c>
      <c r="D23" s="4" t="s">
        <v>118</v>
      </c>
      <c r="E23" s="4" t="s">
        <v>118</v>
      </c>
      <c r="F23" s="4"/>
      <c r="G23" s="4" t="s">
        <v>47</v>
      </c>
      <c r="H23" s="4" t="s">
        <v>48</v>
      </c>
      <c r="I23" s="4">
        <v>216</v>
      </c>
      <c r="J23" s="4">
        <v>356</v>
      </c>
      <c r="K23" s="4"/>
      <c r="L23" s="4" t="s">
        <v>49</v>
      </c>
      <c r="M23" s="4" t="s">
        <v>14</v>
      </c>
      <c r="N23" s="4">
        <v>15</v>
      </c>
      <c r="O23" s="9" t="s">
        <v>81</v>
      </c>
      <c r="P23" s="5">
        <v>0.4</v>
      </c>
      <c r="Q23" s="5">
        <v>20.8</v>
      </c>
      <c r="R23" s="4">
        <v>10.119741666666666</v>
      </c>
      <c r="S23" s="4" t="s">
        <v>116</v>
      </c>
      <c r="T23" s="67">
        <v>42352</v>
      </c>
      <c r="U23" s="67">
        <v>42143</v>
      </c>
      <c r="V23" s="4" t="s">
        <v>56</v>
      </c>
      <c r="W23" s="4" t="s">
        <v>119</v>
      </c>
      <c r="X23" s="173" t="str">
        <f t="array" ref="X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 s="173">
        <f t="array" ref="Y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v>
      </c>
      <c r="Z23" s="173">
        <f>Table1[[#This Row],[V2.0 TEC Requirement (kWh/wk)]]*52/3</f>
        <v>34.666666666666664</v>
      </c>
      <c r="AA23" s="173">
        <f>IF(ISNUMBER(Table1[[#This Row],[Typical Electricity Consumption (TEC) (kWh/yr)]]),Table1[[#This Row],[Typical Electricity Consumption (TEC) (kWh/yr)]]-IF(Table1[[#This Row],[Maximum Document Size Width]]&gt;=275,A3_Annual,0),"")</f>
        <v>10.119741666666666</v>
      </c>
      <c r="AB23" s="173">
        <f t="array" ref="AB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24" spans="1:28" ht="57.6">
      <c r="A24" s="6">
        <v>2294458</v>
      </c>
      <c r="B24" s="7" t="s">
        <v>106</v>
      </c>
      <c r="C24" s="7" t="s">
        <v>107</v>
      </c>
      <c r="D24" s="7" t="s">
        <v>120</v>
      </c>
      <c r="E24" s="7" t="s">
        <v>120</v>
      </c>
      <c r="F24" s="7"/>
      <c r="G24" s="7" t="s">
        <v>47</v>
      </c>
      <c r="H24" s="7" t="s">
        <v>48</v>
      </c>
      <c r="I24" s="7">
        <v>216</v>
      </c>
      <c r="J24" s="7">
        <v>356</v>
      </c>
      <c r="K24" s="7"/>
      <c r="L24" s="7" t="s">
        <v>49</v>
      </c>
      <c r="M24" s="7" t="s">
        <v>14</v>
      </c>
      <c r="N24" s="7">
        <v>19</v>
      </c>
      <c r="O24" s="10" t="s">
        <v>50</v>
      </c>
      <c r="P24" s="8">
        <v>0.5</v>
      </c>
      <c r="Q24" s="8">
        <v>26</v>
      </c>
      <c r="R24" s="7">
        <v>12.238633333333333</v>
      </c>
      <c r="S24" s="7" t="s">
        <v>121</v>
      </c>
      <c r="T24" s="68">
        <v>42821</v>
      </c>
      <c r="U24" s="68">
        <v>42731</v>
      </c>
      <c r="V24" s="7" t="s">
        <v>56</v>
      </c>
      <c r="W24" s="7" t="s">
        <v>122</v>
      </c>
      <c r="X24" s="173" t="str">
        <f t="array" ref="X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 s="173">
        <f t="array" ref="Y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2.52</v>
      </c>
      <c r="Z24" s="173">
        <f>Table1[[#This Row],[V2.0 TEC Requirement (kWh/wk)]]*52/3</f>
        <v>43.68</v>
      </c>
      <c r="AA24" s="173">
        <f>IF(ISNUMBER(Table1[[#This Row],[Typical Electricity Consumption (TEC) (kWh/yr)]]),Table1[[#This Row],[Typical Electricity Consumption (TEC) (kWh/yr)]]-IF(Table1[[#This Row],[Maximum Document Size Width]]&gt;=275,A3_Annual,0),"")</f>
        <v>12.238633333333333</v>
      </c>
      <c r="AB24" s="173">
        <f t="array" ref="AB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25" spans="1:28" ht="57.6">
      <c r="A25" s="3">
        <v>2294459</v>
      </c>
      <c r="B25" s="4" t="s">
        <v>106</v>
      </c>
      <c r="C25" s="4" t="s">
        <v>107</v>
      </c>
      <c r="D25" s="4" t="s">
        <v>123</v>
      </c>
      <c r="E25" s="4" t="s">
        <v>123</v>
      </c>
      <c r="F25" s="4"/>
      <c r="G25" s="4" t="s">
        <v>47</v>
      </c>
      <c r="H25" s="4" t="s">
        <v>48</v>
      </c>
      <c r="I25" s="4">
        <v>216</v>
      </c>
      <c r="J25" s="4">
        <v>356</v>
      </c>
      <c r="K25" s="4"/>
      <c r="L25" s="4" t="s">
        <v>49</v>
      </c>
      <c r="M25" s="4" t="s">
        <v>14</v>
      </c>
      <c r="N25" s="4">
        <v>19</v>
      </c>
      <c r="O25" s="9" t="s">
        <v>50</v>
      </c>
      <c r="P25" s="5">
        <v>0.5</v>
      </c>
      <c r="Q25" s="5">
        <v>26</v>
      </c>
      <c r="R25" s="4">
        <v>12.238633333333333</v>
      </c>
      <c r="S25" s="4" t="s">
        <v>121</v>
      </c>
      <c r="T25" s="67">
        <v>42821</v>
      </c>
      <c r="U25" s="67">
        <v>42731</v>
      </c>
      <c r="V25" s="4" t="s">
        <v>56</v>
      </c>
      <c r="W25" s="4" t="s">
        <v>124</v>
      </c>
      <c r="X25" s="173" t="str">
        <f t="array" ref="X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 s="173">
        <f t="array" ref="Y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2.52</v>
      </c>
      <c r="Z25" s="173">
        <f>Table1[[#This Row],[V2.0 TEC Requirement (kWh/wk)]]*52/3</f>
        <v>43.68</v>
      </c>
      <c r="AA25" s="173">
        <f>IF(ISNUMBER(Table1[[#This Row],[Typical Electricity Consumption (TEC) (kWh/yr)]]),Table1[[#This Row],[Typical Electricity Consumption (TEC) (kWh/yr)]]-IF(Table1[[#This Row],[Maximum Document Size Width]]&gt;=275,A3_Annual,0),"")</f>
        <v>12.238633333333333</v>
      </c>
      <c r="AB25" s="173">
        <f t="array" ref="AB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26" spans="1:28" ht="57.6">
      <c r="A26" s="6">
        <v>2294456</v>
      </c>
      <c r="B26" s="7" t="s">
        <v>106</v>
      </c>
      <c r="C26" s="7" t="s">
        <v>107</v>
      </c>
      <c r="D26" s="7" t="s">
        <v>125</v>
      </c>
      <c r="E26" s="7" t="s">
        <v>125</v>
      </c>
      <c r="F26" s="7"/>
      <c r="G26" s="7" t="s">
        <v>47</v>
      </c>
      <c r="H26" s="7" t="s">
        <v>48</v>
      </c>
      <c r="I26" s="7">
        <v>216</v>
      </c>
      <c r="J26" s="7">
        <v>356</v>
      </c>
      <c r="K26" s="7"/>
      <c r="L26" s="7" t="s">
        <v>49</v>
      </c>
      <c r="M26" s="7" t="s">
        <v>14</v>
      </c>
      <c r="N26" s="7">
        <v>28</v>
      </c>
      <c r="O26" s="10" t="s">
        <v>50</v>
      </c>
      <c r="P26" s="8">
        <v>1.1000000000000001</v>
      </c>
      <c r="Q26" s="8">
        <v>57.2</v>
      </c>
      <c r="R26" s="7">
        <v>17.7866</v>
      </c>
      <c r="S26" s="7" t="s">
        <v>121</v>
      </c>
      <c r="T26" s="68">
        <v>42821</v>
      </c>
      <c r="U26" s="68">
        <v>42731</v>
      </c>
      <c r="V26" s="7" t="s">
        <v>56</v>
      </c>
      <c r="W26" s="7" t="s">
        <v>126</v>
      </c>
      <c r="X26" s="173" t="str">
        <f t="array" ref="X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 s="173">
        <f t="array" ref="Y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3.69</v>
      </c>
      <c r="Z26" s="173">
        <f>Table1[[#This Row],[V2.0 TEC Requirement (kWh/wk)]]*52/3</f>
        <v>63.96</v>
      </c>
      <c r="AA26" s="173">
        <f>IF(ISNUMBER(Table1[[#This Row],[Typical Electricity Consumption (TEC) (kWh/yr)]]),Table1[[#This Row],[Typical Electricity Consumption (TEC) (kWh/yr)]]-IF(Table1[[#This Row],[Maximum Document Size Width]]&gt;=275,A3_Annual,0),"")</f>
        <v>17.7866</v>
      </c>
      <c r="AB26" s="173">
        <f t="array" ref="AB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7" spans="1:28" ht="57.6">
      <c r="A27" s="3">
        <v>2294457</v>
      </c>
      <c r="B27" s="4" t="s">
        <v>106</v>
      </c>
      <c r="C27" s="4" t="s">
        <v>107</v>
      </c>
      <c r="D27" s="4" t="s">
        <v>127</v>
      </c>
      <c r="E27" s="4" t="s">
        <v>127</v>
      </c>
      <c r="F27" s="4"/>
      <c r="G27" s="4" t="s">
        <v>47</v>
      </c>
      <c r="H27" s="4" t="s">
        <v>48</v>
      </c>
      <c r="I27" s="4">
        <v>216</v>
      </c>
      <c r="J27" s="4">
        <v>356</v>
      </c>
      <c r="K27" s="4"/>
      <c r="L27" s="4" t="s">
        <v>49</v>
      </c>
      <c r="M27" s="4" t="s">
        <v>14</v>
      </c>
      <c r="N27" s="4">
        <v>28</v>
      </c>
      <c r="O27" s="9" t="s">
        <v>50</v>
      </c>
      <c r="P27" s="5">
        <v>1.1000000000000001</v>
      </c>
      <c r="Q27" s="5">
        <v>57.2</v>
      </c>
      <c r="R27" s="4">
        <v>17.7866</v>
      </c>
      <c r="S27" s="4" t="s">
        <v>121</v>
      </c>
      <c r="T27" s="67">
        <v>42821</v>
      </c>
      <c r="U27" s="67">
        <v>42731</v>
      </c>
      <c r="V27" s="4" t="s">
        <v>56</v>
      </c>
      <c r="W27" s="4" t="s">
        <v>128</v>
      </c>
      <c r="X27" s="173" t="str">
        <f t="array" ref="X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 s="173">
        <f t="array" ref="Y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3.69</v>
      </c>
      <c r="Z27" s="173">
        <f>Table1[[#This Row],[V2.0 TEC Requirement (kWh/wk)]]*52/3</f>
        <v>63.96</v>
      </c>
      <c r="AA27" s="173">
        <f>IF(ISNUMBER(Table1[[#This Row],[Typical Electricity Consumption (TEC) (kWh/yr)]]),Table1[[#This Row],[Typical Electricity Consumption (TEC) (kWh/yr)]]-IF(Table1[[#This Row],[Maximum Document Size Width]]&gt;=275,A3_Annual,0),"")</f>
        <v>17.7866</v>
      </c>
      <c r="AB27" s="173">
        <f t="array" ref="AB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8" spans="1:28" ht="57.6">
      <c r="A28" s="6">
        <v>2292388</v>
      </c>
      <c r="B28" s="7" t="s">
        <v>106</v>
      </c>
      <c r="C28" s="7" t="s">
        <v>107</v>
      </c>
      <c r="D28" s="7" t="s">
        <v>129</v>
      </c>
      <c r="E28" s="7" t="s">
        <v>129</v>
      </c>
      <c r="F28" s="7"/>
      <c r="G28" s="7" t="s">
        <v>47</v>
      </c>
      <c r="H28" s="7" t="s">
        <v>48</v>
      </c>
      <c r="I28" s="7">
        <v>216</v>
      </c>
      <c r="J28" s="7">
        <v>356</v>
      </c>
      <c r="K28" s="7"/>
      <c r="L28" s="7" t="s">
        <v>49</v>
      </c>
      <c r="M28" s="7" t="s">
        <v>14</v>
      </c>
      <c r="N28" s="7">
        <v>28</v>
      </c>
      <c r="O28" s="10" t="s">
        <v>50</v>
      </c>
      <c r="P28" s="8">
        <v>1.1000000000000001</v>
      </c>
      <c r="Q28" s="8">
        <v>57.2</v>
      </c>
      <c r="R28" s="7">
        <v>17.7866</v>
      </c>
      <c r="S28" s="7" t="s">
        <v>121</v>
      </c>
      <c r="T28" s="68">
        <v>42803</v>
      </c>
      <c r="U28" s="68">
        <v>42731</v>
      </c>
      <c r="V28" s="7" t="s">
        <v>56</v>
      </c>
      <c r="W28" s="7" t="s">
        <v>130</v>
      </c>
      <c r="X28" s="173" t="str">
        <f t="array" ref="X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 s="173">
        <f t="array" ref="Y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3.69</v>
      </c>
      <c r="Z28" s="173">
        <f>Table1[[#This Row],[V2.0 TEC Requirement (kWh/wk)]]*52/3</f>
        <v>63.96</v>
      </c>
      <c r="AA28" s="173">
        <f>IF(ISNUMBER(Table1[[#This Row],[Typical Electricity Consumption (TEC) (kWh/yr)]]),Table1[[#This Row],[Typical Electricity Consumption (TEC) (kWh/yr)]]-IF(Table1[[#This Row],[Maximum Document Size Width]]&gt;=275,A3_Annual,0),"")</f>
        <v>17.7866</v>
      </c>
      <c r="AB28" s="173">
        <f t="array" ref="AB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9" spans="1:28" ht="57.6">
      <c r="A29" s="3">
        <v>2266335</v>
      </c>
      <c r="B29" s="4" t="s">
        <v>106</v>
      </c>
      <c r="C29" s="4" t="s">
        <v>107</v>
      </c>
      <c r="D29" s="4" t="s">
        <v>131</v>
      </c>
      <c r="E29" s="4" t="s">
        <v>131</v>
      </c>
      <c r="F29" s="4"/>
      <c r="G29" s="4" t="s">
        <v>47</v>
      </c>
      <c r="H29" s="4" t="s">
        <v>48</v>
      </c>
      <c r="I29" s="4">
        <v>216</v>
      </c>
      <c r="J29" s="4">
        <v>356</v>
      </c>
      <c r="K29" s="4"/>
      <c r="L29" s="4" t="s">
        <v>49</v>
      </c>
      <c r="M29" s="4" t="s">
        <v>11</v>
      </c>
      <c r="N29" s="4">
        <v>35</v>
      </c>
      <c r="O29" s="9" t="s">
        <v>50</v>
      </c>
      <c r="P29" s="5">
        <v>1.3</v>
      </c>
      <c r="Q29" s="5">
        <v>67.599999999999994</v>
      </c>
      <c r="R29" s="4">
        <v>25.607399999999998</v>
      </c>
      <c r="S29" s="4" t="s">
        <v>121</v>
      </c>
      <c r="T29" s="67">
        <v>42485</v>
      </c>
      <c r="U29" s="67">
        <v>42339</v>
      </c>
      <c r="V29" s="4" t="s">
        <v>56</v>
      </c>
      <c r="W29" s="4" t="s">
        <v>132</v>
      </c>
      <c r="X29" s="173" t="str">
        <f t="array" ref="X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 s="173">
        <f t="array" ref="Y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29" s="173">
        <f>Table1[[#This Row],[V2.0 TEC Requirement (kWh/wk)]]*52/3</f>
        <v>46.800000000000004</v>
      </c>
      <c r="AA29" s="173">
        <f>IF(ISNUMBER(Table1[[#This Row],[Typical Electricity Consumption (TEC) (kWh/yr)]]),Table1[[#This Row],[Typical Electricity Consumption (TEC) (kWh/yr)]]-IF(Table1[[#This Row],[Maximum Document Size Width]]&gt;=275,A3_Annual,0),"")</f>
        <v>25.607399999999998</v>
      </c>
      <c r="AB29" s="173">
        <f t="array" ref="AB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30" spans="1:28" ht="57.6">
      <c r="A30" s="6">
        <v>2266336</v>
      </c>
      <c r="B30" s="7" t="s">
        <v>106</v>
      </c>
      <c r="C30" s="7" t="s">
        <v>107</v>
      </c>
      <c r="D30" s="7" t="s">
        <v>133</v>
      </c>
      <c r="E30" s="7" t="s">
        <v>133</v>
      </c>
      <c r="F30" s="7"/>
      <c r="G30" s="7" t="s">
        <v>47</v>
      </c>
      <c r="H30" s="7" t="s">
        <v>48</v>
      </c>
      <c r="I30" s="7">
        <v>216</v>
      </c>
      <c r="J30" s="7">
        <v>356</v>
      </c>
      <c r="K30" s="7"/>
      <c r="L30" s="7" t="s">
        <v>49</v>
      </c>
      <c r="M30" s="7" t="s">
        <v>11</v>
      </c>
      <c r="N30" s="7">
        <v>35</v>
      </c>
      <c r="O30" s="10" t="s">
        <v>50</v>
      </c>
      <c r="P30" s="8">
        <v>1.3</v>
      </c>
      <c r="Q30" s="8">
        <v>67.599999999999994</v>
      </c>
      <c r="R30" s="7">
        <v>25.607399999999998</v>
      </c>
      <c r="S30" s="7" t="s">
        <v>121</v>
      </c>
      <c r="T30" s="68">
        <v>42485</v>
      </c>
      <c r="U30" s="68">
        <v>42339</v>
      </c>
      <c r="V30" s="7" t="s">
        <v>56</v>
      </c>
      <c r="W30" s="7" t="s">
        <v>134</v>
      </c>
      <c r="X30" s="173" t="str">
        <f t="array" ref="X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 s="173">
        <f t="array" ref="Y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30" s="173">
        <f>Table1[[#This Row],[V2.0 TEC Requirement (kWh/wk)]]*52/3</f>
        <v>46.800000000000004</v>
      </c>
      <c r="AA30" s="173">
        <f>IF(ISNUMBER(Table1[[#This Row],[Typical Electricity Consumption (TEC) (kWh/yr)]]),Table1[[#This Row],[Typical Electricity Consumption (TEC) (kWh/yr)]]-IF(Table1[[#This Row],[Maximum Document Size Width]]&gt;=275,A3_Annual,0),"")</f>
        <v>25.607399999999998</v>
      </c>
      <c r="AB30" s="173">
        <f t="array" ref="AB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31" spans="1:28" ht="46.15">
      <c r="A31" s="6">
        <v>2289667</v>
      </c>
      <c r="B31" s="7" t="s">
        <v>106</v>
      </c>
      <c r="C31" s="7" t="s">
        <v>107</v>
      </c>
      <c r="D31" s="7" t="s">
        <v>135</v>
      </c>
      <c r="E31" s="7" t="s">
        <v>135</v>
      </c>
      <c r="F31" s="7"/>
      <c r="G31" s="7" t="s">
        <v>47</v>
      </c>
      <c r="H31" s="7" t="s">
        <v>48</v>
      </c>
      <c r="I31" s="7">
        <v>216</v>
      </c>
      <c r="J31" s="7">
        <v>356</v>
      </c>
      <c r="K31" s="7"/>
      <c r="L31" s="7" t="s">
        <v>49</v>
      </c>
      <c r="M31" s="7" t="s">
        <v>11</v>
      </c>
      <c r="N31" s="7">
        <v>28</v>
      </c>
      <c r="O31" s="10" t="s">
        <v>50</v>
      </c>
      <c r="P31" s="8">
        <v>0.9</v>
      </c>
      <c r="Q31" s="8">
        <v>46.8</v>
      </c>
      <c r="R31" s="7">
        <v>20.775733333333335</v>
      </c>
      <c r="S31" s="7" t="s">
        <v>136</v>
      </c>
      <c r="T31" s="68">
        <v>42754</v>
      </c>
      <c r="U31" s="68">
        <v>42558</v>
      </c>
      <c r="V31" s="7" t="s">
        <v>56</v>
      </c>
      <c r="W31" s="7" t="s">
        <v>137</v>
      </c>
      <c r="X31" s="173" t="str">
        <f t="array" ref="X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 s="173">
        <f t="array" ref="Y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31" s="173">
        <f>Table1[[#This Row],[V2.0 TEC Requirement (kWh/wk)]]*52/3</f>
        <v>34.840000000000003</v>
      </c>
      <c r="AA31" s="173">
        <f>IF(ISNUMBER(Table1[[#This Row],[Typical Electricity Consumption (TEC) (kWh/yr)]]),Table1[[#This Row],[Typical Electricity Consumption (TEC) (kWh/yr)]]-IF(Table1[[#This Row],[Maximum Document Size Width]]&gt;=275,A3_Annual,0),"")</f>
        <v>20.775733333333335</v>
      </c>
      <c r="AB31" s="173">
        <f t="array" ref="AB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32" spans="1:28" ht="34.9">
      <c r="A32" s="3">
        <v>2266372</v>
      </c>
      <c r="B32" s="4" t="s">
        <v>106</v>
      </c>
      <c r="C32" s="4" t="s">
        <v>107</v>
      </c>
      <c r="D32" s="4" t="s">
        <v>138</v>
      </c>
      <c r="E32" s="4" t="s">
        <v>138</v>
      </c>
      <c r="F32" s="4"/>
      <c r="G32" s="4" t="s">
        <v>55</v>
      </c>
      <c r="H32" s="4" t="s">
        <v>48</v>
      </c>
      <c r="I32" s="4">
        <v>216</v>
      </c>
      <c r="J32" s="4">
        <v>356</v>
      </c>
      <c r="K32" s="4"/>
      <c r="L32" s="4" t="s">
        <v>49</v>
      </c>
      <c r="M32" s="4" t="s">
        <v>11</v>
      </c>
      <c r="N32" s="4">
        <v>28</v>
      </c>
      <c r="O32" s="9" t="s">
        <v>50</v>
      </c>
      <c r="P32" s="5">
        <v>0.8</v>
      </c>
      <c r="Q32" s="5">
        <v>41.6</v>
      </c>
      <c r="R32" s="4">
        <v>18.265866666666668</v>
      </c>
      <c r="S32" s="4" t="s">
        <v>139</v>
      </c>
      <c r="T32" s="67">
        <v>42485</v>
      </c>
      <c r="U32" s="67">
        <v>42381</v>
      </c>
      <c r="V32" s="4" t="s">
        <v>56</v>
      </c>
      <c r="W32" s="4" t="s">
        <v>140</v>
      </c>
      <c r="X32" s="173" t="str">
        <f t="array" ref="X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2" s="173">
        <f t="array" ref="Y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1.38</v>
      </c>
      <c r="Z32" s="173">
        <f>Table1[[#This Row],[V2.0 TEC Requirement (kWh/wk)]]*52/3</f>
        <v>23.919999999999998</v>
      </c>
      <c r="AA32" s="173">
        <f>IF(ISNUMBER(Table1[[#This Row],[Typical Electricity Consumption (TEC) (kWh/yr)]]),Table1[[#This Row],[Typical Electricity Consumption (TEC) (kWh/yr)]]-IF(Table1[[#This Row],[Maximum Document Size Width]]&gt;=275,A3_Annual,0),"")</f>
        <v>18.265866666666668</v>
      </c>
      <c r="AB32" s="173">
        <f t="array" ref="AB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17.999999999999996</v>
      </c>
    </row>
    <row r="33" spans="1:28" ht="34.9">
      <c r="A33" s="6">
        <v>2265610</v>
      </c>
      <c r="B33" s="7" t="s">
        <v>106</v>
      </c>
      <c r="C33" s="7" t="s">
        <v>107</v>
      </c>
      <c r="D33" s="7" t="s">
        <v>141</v>
      </c>
      <c r="E33" s="7" t="s">
        <v>141</v>
      </c>
      <c r="F33" s="7"/>
      <c r="G33" s="7" t="s">
        <v>55</v>
      </c>
      <c r="H33" s="7" t="s">
        <v>48</v>
      </c>
      <c r="I33" s="7">
        <v>216</v>
      </c>
      <c r="J33" s="7">
        <v>356</v>
      </c>
      <c r="K33" s="7"/>
      <c r="L33" s="7" t="s">
        <v>49</v>
      </c>
      <c r="M33" s="7" t="s">
        <v>11</v>
      </c>
      <c r="N33" s="7">
        <v>30</v>
      </c>
      <c r="O33" s="10" t="s">
        <v>50</v>
      </c>
      <c r="P33" s="8">
        <v>1.1000000000000001</v>
      </c>
      <c r="Q33" s="8">
        <v>57.2</v>
      </c>
      <c r="R33" s="7">
        <v>20.003316666666667</v>
      </c>
      <c r="S33" s="7" t="s">
        <v>109</v>
      </c>
      <c r="T33" s="68">
        <v>42485</v>
      </c>
      <c r="U33" s="68">
        <v>42193</v>
      </c>
      <c r="V33" s="7" t="s">
        <v>56</v>
      </c>
      <c r="W33" s="7" t="s">
        <v>142</v>
      </c>
      <c r="X33" s="173" t="str">
        <f t="array" ref="X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 s="173">
        <f t="array" ref="Y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1.4999999999999998</v>
      </c>
      <c r="Z33" s="173">
        <f>Table1[[#This Row],[V2.0 TEC Requirement (kWh/wk)]]*52/3</f>
        <v>25.999999999999996</v>
      </c>
      <c r="AA33" s="173">
        <f>IF(ISNUMBER(Table1[[#This Row],[Typical Electricity Consumption (TEC) (kWh/yr)]]),Table1[[#This Row],[Typical Electricity Consumption (TEC) (kWh/yr)]]-IF(Table1[[#This Row],[Maximum Document Size Width]]&gt;=275,A3_Annual,0),"")</f>
        <v>20.003316666666667</v>
      </c>
      <c r="AB33" s="173">
        <f t="array" ref="AB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19.399999999999999</v>
      </c>
    </row>
    <row r="34" spans="1:28" ht="46.15">
      <c r="A34" s="3">
        <v>2265611</v>
      </c>
      <c r="B34" s="4" t="s">
        <v>106</v>
      </c>
      <c r="C34" s="4" t="s">
        <v>107</v>
      </c>
      <c r="D34" s="4" t="s">
        <v>143</v>
      </c>
      <c r="E34" s="4" t="s">
        <v>143</v>
      </c>
      <c r="F34" s="4"/>
      <c r="G34" s="4" t="s">
        <v>55</v>
      </c>
      <c r="H34" s="4" t="s">
        <v>48</v>
      </c>
      <c r="I34" s="4">
        <v>216</v>
      </c>
      <c r="J34" s="4">
        <v>356</v>
      </c>
      <c r="K34" s="4"/>
      <c r="L34" s="4" t="s">
        <v>49</v>
      </c>
      <c r="M34" s="4" t="s">
        <v>11</v>
      </c>
      <c r="N34" s="4">
        <v>35</v>
      </c>
      <c r="O34" s="9" t="s">
        <v>50</v>
      </c>
      <c r="P34" s="5">
        <v>1.3</v>
      </c>
      <c r="Q34" s="5">
        <v>67.599999999999994</v>
      </c>
      <c r="R34" s="4">
        <v>22.3444</v>
      </c>
      <c r="S34" s="4" t="s">
        <v>144</v>
      </c>
      <c r="T34" s="67">
        <v>42485</v>
      </c>
      <c r="U34" s="67">
        <v>42194</v>
      </c>
      <c r="V34" s="4" t="s">
        <v>56</v>
      </c>
      <c r="W34" s="4" t="s">
        <v>145</v>
      </c>
      <c r="X34" s="173" t="str">
        <f t="array" ref="X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4" s="173">
        <f t="array" ref="Y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2.0499999999999998</v>
      </c>
      <c r="Z34" s="173">
        <f>Table1[[#This Row],[V2.0 TEC Requirement (kWh/wk)]]*52/3</f>
        <v>35.533333333333331</v>
      </c>
      <c r="AA34" s="173">
        <f>IF(ISNUMBER(Table1[[#This Row],[Typical Electricity Consumption (TEC) (kWh/yr)]]),Table1[[#This Row],[Typical Electricity Consumption (TEC) (kWh/yr)]]-IF(Table1[[#This Row],[Maximum Document Size Width]]&gt;=275,A3_Annual,0),"")</f>
        <v>22.3444</v>
      </c>
      <c r="AB34" s="173">
        <f t="array" ref="AB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35" spans="1:28" ht="34.9">
      <c r="A35" s="6">
        <v>2292386</v>
      </c>
      <c r="B35" s="7" t="s">
        <v>106</v>
      </c>
      <c r="C35" s="7" t="s">
        <v>107</v>
      </c>
      <c r="D35" s="7" t="s">
        <v>146</v>
      </c>
      <c r="E35" s="7" t="s">
        <v>146</v>
      </c>
      <c r="F35" s="7"/>
      <c r="G35" s="7" t="s">
        <v>55</v>
      </c>
      <c r="H35" s="7" t="s">
        <v>48</v>
      </c>
      <c r="I35" s="7">
        <v>216</v>
      </c>
      <c r="J35" s="7">
        <v>356</v>
      </c>
      <c r="K35" s="7"/>
      <c r="L35" s="7" t="s">
        <v>49</v>
      </c>
      <c r="M35" s="7" t="s">
        <v>11</v>
      </c>
      <c r="N35" s="7">
        <v>45</v>
      </c>
      <c r="O35" s="10" t="s">
        <v>50</v>
      </c>
      <c r="P35" s="8">
        <v>1.7</v>
      </c>
      <c r="Q35" s="8">
        <v>88.4</v>
      </c>
      <c r="R35" s="7">
        <v>28.99</v>
      </c>
      <c r="S35" s="7" t="s">
        <v>109</v>
      </c>
      <c r="T35" s="68">
        <v>42803</v>
      </c>
      <c r="U35" s="68">
        <v>42660</v>
      </c>
      <c r="V35" s="7" t="s">
        <v>56</v>
      </c>
      <c r="W35" s="7" t="s">
        <v>147</v>
      </c>
      <c r="X35" s="173" t="str">
        <f t="array" ref="X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5" s="173">
        <f t="array" ref="Y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3.4000000000000004</v>
      </c>
      <c r="Z35" s="173">
        <f>Table1[[#This Row],[V2.0 TEC Requirement (kWh/wk)]]*52/3</f>
        <v>58.933333333333337</v>
      </c>
      <c r="AA35" s="173">
        <f>IF(ISNUMBER(Table1[[#This Row],[Typical Electricity Consumption (TEC) (kWh/yr)]]),Table1[[#This Row],[Typical Electricity Consumption (TEC) (kWh/yr)]]-IF(Table1[[#This Row],[Maximum Document Size Width]]&gt;=275,A3_Annual,0),"")</f>
        <v>28.99</v>
      </c>
      <c r="AB35" s="173">
        <f t="array" ref="AB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29.899999999999995</v>
      </c>
    </row>
    <row r="36" spans="1:28" ht="34.9">
      <c r="A36" s="3">
        <v>2279989</v>
      </c>
      <c r="B36" s="4" t="s">
        <v>106</v>
      </c>
      <c r="C36" s="4" t="s">
        <v>107</v>
      </c>
      <c r="D36" s="4" t="s">
        <v>148</v>
      </c>
      <c r="E36" s="4" t="s">
        <v>148</v>
      </c>
      <c r="F36" s="4"/>
      <c r="G36" s="4" t="s">
        <v>47</v>
      </c>
      <c r="H36" s="4" t="s">
        <v>48</v>
      </c>
      <c r="I36" s="4">
        <v>216</v>
      </c>
      <c r="J36" s="4">
        <v>356</v>
      </c>
      <c r="K36" s="4"/>
      <c r="L36" s="4" t="s">
        <v>49</v>
      </c>
      <c r="M36" s="4" t="s">
        <v>11</v>
      </c>
      <c r="N36" s="4">
        <v>58</v>
      </c>
      <c r="O36" s="9" t="s">
        <v>50</v>
      </c>
      <c r="P36" s="5">
        <v>2.6</v>
      </c>
      <c r="Q36" s="5">
        <v>135.19999999999999</v>
      </c>
      <c r="R36" s="4">
        <v>40.872</v>
      </c>
      <c r="S36" s="4" t="s">
        <v>109</v>
      </c>
      <c r="T36" s="67">
        <v>42629</v>
      </c>
      <c r="U36" s="67">
        <v>42344</v>
      </c>
      <c r="V36" s="4" t="s">
        <v>56</v>
      </c>
      <c r="W36" s="4" t="s">
        <v>149</v>
      </c>
      <c r="X36" s="173" t="str">
        <f t="array" ref="X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6" s="173">
        <f t="array" ref="Y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v>
      </c>
      <c r="Z36" s="173">
        <f>Table1[[#This Row],[V2.0 TEC Requirement (kWh/wk)]]*52/3</f>
        <v>110.06666666666666</v>
      </c>
      <c r="AA36" s="173">
        <f>IF(ISNUMBER(Table1[[#This Row],[Typical Electricity Consumption (TEC) (kWh/yr)]]),Table1[[#This Row],[Typical Electricity Consumption (TEC) (kWh/yr)]]-IF(Table1[[#This Row],[Maximum Document Size Width]]&gt;=275,A3_Annual,0),"")</f>
        <v>40.872</v>
      </c>
      <c r="AB36" s="173">
        <f t="array" ref="AB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43.900000000000006</v>
      </c>
    </row>
    <row r="37" spans="1:28" ht="34.9">
      <c r="A37" s="6">
        <v>2279990</v>
      </c>
      <c r="B37" s="7" t="s">
        <v>106</v>
      </c>
      <c r="C37" s="7" t="s">
        <v>107</v>
      </c>
      <c r="D37" s="7" t="s">
        <v>150</v>
      </c>
      <c r="E37" s="7" t="s">
        <v>150</v>
      </c>
      <c r="F37" s="7"/>
      <c r="G37" s="7" t="s">
        <v>47</v>
      </c>
      <c r="H37" s="7" t="s">
        <v>48</v>
      </c>
      <c r="I37" s="7">
        <v>216</v>
      </c>
      <c r="J37" s="7">
        <v>356</v>
      </c>
      <c r="K37" s="7"/>
      <c r="L37" s="7" t="s">
        <v>49</v>
      </c>
      <c r="M37" s="7" t="s">
        <v>11</v>
      </c>
      <c r="N37" s="7">
        <v>65</v>
      </c>
      <c r="O37" s="10" t="s">
        <v>50</v>
      </c>
      <c r="P37" s="8">
        <v>3.1</v>
      </c>
      <c r="Q37" s="8">
        <v>161.19999999999999</v>
      </c>
      <c r="R37" s="7">
        <v>45.549399999999999</v>
      </c>
      <c r="S37" s="7" t="s">
        <v>109</v>
      </c>
      <c r="T37" s="68">
        <v>42629</v>
      </c>
      <c r="U37" s="68">
        <v>42344</v>
      </c>
      <c r="V37" s="7" t="s">
        <v>56</v>
      </c>
      <c r="W37" s="7" t="s">
        <v>151</v>
      </c>
      <c r="X37" s="173" t="str">
        <f t="array" ref="X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 s="173">
        <f t="array" ref="Y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8.1</v>
      </c>
      <c r="Z37" s="173">
        <f>Table1[[#This Row],[V2.0 TEC Requirement (kWh/wk)]]*52/3</f>
        <v>140.4</v>
      </c>
      <c r="AA37" s="173">
        <f>IF(ISNUMBER(Table1[[#This Row],[Typical Electricity Consumption (TEC) (kWh/yr)]]),Table1[[#This Row],[Typical Electricity Consumption (TEC) (kWh/yr)]]-IF(Table1[[#This Row],[Maximum Document Size Width]]&gt;=275,A3_Annual,0),"")</f>
        <v>45.549399999999999</v>
      </c>
      <c r="AB37" s="173">
        <f t="array" ref="AB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38" spans="1:28" ht="46.15">
      <c r="A38" s="6">
        <v>2289309</v>
      </c>
      <c r="B38" s="7" t="s">
        <v>106</v>
      </c>
      <c r="C38" s="7" t="s">
        <v>107</v>
      </c>
      <c r="D38" s="7" t="s">
        <v>152</v>
      </c>
      <c r="E38" s="7" t="s">
        <v>152</v>
      </c>
      <c r="F38" s="7"/>
      <c r="G38" s="7" t="s">
        <v>47</v>
      </c>
      <c r="H38" s="7" t="s">
        <v>48</v>
      </c>
      <c r="I38" s="7">
        <v>216</v>
      </c>
      <c r="J38" s="7">
        <v>356</v>
      </c>
      <c r="K38" s="7"/>
      <c r="L38" s="7" t="s">
        <v>49</v>
      </c>
      <c r="M38" s="7" t="s">
        <v>11</v>
      </c>
      <c r="N38" s="7">
        <v>24</v>
      </c>
      <c r="O38" s="10" t="s">
        <v>81</v>
      </c>
      <c r="P38" s="8">
        <v>0.7</v>
      </c>
      <c r="Q38" s="8">
        <v>36.4</v>
      </c>
      <c r="R38" s="7">
        <v>17.108866666666664</v>
      </c>
      <c r="S38" s="7" t="s">
        <v>136</v>
      </c>
      <c r="T38" s="68">
        <v>42753</v>
      </c>
      <c r="U38" s="68">
        <v>42558</v>
      </c>
      <c r="V38" s="7" t="s">
        <v>56</v>
      </c>
      <c r="W38" s="7" t="s">
        <v>153</v>
      </c>
      <c r="X38" s="173" t="str">
        <f t="array" ref="X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8" s="173">
        <f t="array" ref="Y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1.7300000000000002</v>
      </c>
      <c r="Z38" s="173">
        <f>Table1[[#This Row],[V2.0 TEC Requirement (kWh/wk)]]*52/3</f>
        <v>29.986666666666668</v>
      </c>
      <c r="AA38" s="173">
        <f>IF(ISNUMBER(Table1[[#This Row],[Typical Electricity Consumption (TEC) (kWh/yr)]]),Table1[[#This Row],[Typical Electricity Consumption (TEC) (kWh/yr)]]-IF(Table1[[#This Row],[Maximum Document Size Width]]&gt;=275,A3_Annual,0),"")</f>
        <v>17.108866666666664</v>
      </c>
      <c r="AB38" s="173">
        <f t="array" ref="AB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39" spans="1:28" ht="46.15">
      <c r="A39" s="3">
        <v>2289310</v>
      </c>
      <c r="B39" s="4" t="s">
        <v>106</v>
      </c>
      <c r="C39" s="4" t="s">
        <v>107</v>
      </c>
      <c r="D39" s="4" t="s">
        <v>154</v>
      </c>
      <c r="E39" s="4" t="s">
        <v>154</v>
      </c>
      <c r="F39" s="4"/>
      <c r="G39" s="4" t="s">
        <v>47</v>
      </c>
      <c r="H39" s="4" t="s">
        <v>48</v>
      </c>
      <c r="I39" s="4">
        <v>216</v>
      </c>
      <c r="J39" s="4">
        <v>356</v>
      </c>
      <c r="K39" s="4"/>
      <c r="L39" s="4" t="s">
        <v>49</v>
      </c>
      <c r="M39" s="4" t="s">
        <v>11</v>
      </c>
      <c r="N39" s="4">
        <v>24</v>
      </c>
      <c r="O39" s="9" t="s">
        <v>81</v>
      </c>
      <c r="P39" s="5">
        <v>0.7</v>
      </c>
      <c r="Q39" s="5">
        <v>36.4</v>
      </c>
      <c r="R39" s="4">
        <v>17.108866666666664</v>
      </c>
      <c r="S39" s="4" t="s">
        <v>136</v>
      </c>
      <c r="T39" s="67">
        <v>42753</v>
      </c>
      <c r="U39" s="67">
        <v>42558</v>
      </c>
      <c r="V39" s="4" t="s">
        <v>56</v>
      </c>
      <c r="W39" s="4" t="s">
        <v>155</v>
      </c>
      <c r="X39" s="173" t="str">
        <f t="array" ref="X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 s="173">
        <f t="array" ref="Y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1.7300000000000002</v>
      </c>
      <c r="Z39" s="173">
        <f>Table1[[#This Row],[V2.0 TEC Requirement (kWh/wk)]]*52/3</f>
        <v>29.986666666666668</v>
      </c>
      <c r="AA39" s="173">
        <f>IF(ISNUMBER(Table1[[#This Row],[Typical Electricity Consumption (TEC) (kWh/yr)]]),Table1[[#This Row],[Typical Electricity Consumption (TEC) (kWh/yr)]]-IF(Table1[[#This Row],[Maximum Document Size Width]]&gt;=275,A3_Annual,0),"")</f>
        <v>17.108866666666664</v>
      </c>
      <c r="AB39" s="173">
        <f t="array" ref="AB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40" spans="1:28" ht="46.15">
      <c r="A40" s="3">
        <v>2289495</v>
      </c>
      <c r="B40" s="4" t="s">
        <v>106</v>
      </c>
      <c r="C40" s="4" t="s">
        <v>107</v>
      </c>
      <c r="D40" s="4" t="s">
        <v>156</v>
      </c>
      <c r="E40" s="4" t="s">
        <v>156</v>
      </c>
      <c r="F40" s="4"/>
      <c r="G40" s="4" t="s">
        <v>47</v>
      </c>
      <c r="H40" s="4" t="s">
        <v>48</v>
      </c>
      <c r="I40" s="4">
        <v>216</v>
      </c>
      <c r="J40" s="4">
        <v>356</v>
      </c>
      <c r="K40" s="4"/>
      <c r="L40" s="4" t="s">
        <v>49</v>
      </c>
      <c r="M40" s="4" t="s">
        <v>11</v>
      </c>
      <c r="N40" s="4">
        <v>28</v>
      </c>
      <c r="O40" s="9" t="s">
        <v>50</v>
      </c>
      <c r="P40" s="5">
        <v>0.9</v>
      </c>
      <c r="Q40" s="5">
        <v>46.8</v>
      </c>
      <c r="R40" s="4">
        <v>20.775733333333335</v>
      </c>
      <c r="S40" s="4" t="s">
        <v>136</v>
      </c>
      <c r="T40" s="67">
        <v>42753</v>
      </c>
      <c r="U40" s="67">
        <v>42558</v>
      </c>
      <c r="V40" s="4" t="s">
        <v>56</v>
      </c>
      <c r="W40" s="4" t="s">
        <v>157</v>
      </c>
      <c r="X40" s="173" t="str">
        <f t="array" ref="X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 s="173">
        <f t="array" ref="Y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40" s="173">
        <f>Table1[[#This Row],[V2.0 TEC Requirement (kWh/wk)]]*52/3</f>
        <v>34.840000000000003</v>
      </c>
      <c r="AA40" s="173">
        <f>IF(ISNUMBER(Table1[[#This Row],[Typical Electricity Consumption (TEC) (kWh/yr)]]),Table1[[#This Row],[Typical Electricity Consumption (TEC) (kWh/yr)]]-IF(Table1[[#This Row],[Maximum Document Size Width]]&gt;=275,A3_Annual,0),"")</f>
        <v>20.775733333333335</v>
      </c>
      <c r="AB40" s="173">
        <f t="array" ref="AB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41" spans="1:28" ht="46.15">
      <c r="A41" s="6">
        <v>2289496</v>
      </c>
      <c r="B41" s="7" t="s">
        <v>106</v>
      </c>
      <c r="C41" s="7" t="s">
        <v>107</v>
      </c>
      <c r="D41" s="7" t="s">
        <v>158</v>
      </c>
      <c r="E41" s="7" t="s">
        <v>158</v>
      </c>
      <c r="F41" s="7"/>
      <c r="G41" s="7" t="s">
        <v>47</v>
      </c>
      <c r="H41" s="7" t="s">
        <v>48</v>
      </c>
      <c r="I41" s="7">
        <v>216</v>
      </c>
      <c r="J41" s="7">
        <v>356</v>
      </c>
      <c r="K41" s="7"/>
      <c r="L41" s="7" t="s">
        <v>49</v>
      </c>
      <c r="M41" s="7" t="s">
        <v>11</v>
      </c>
      <c r="N41" s="7">
        <v>28</v>
      </c>
      <c r="O41" s="10" t="s">
        <v>50</v>
      </c>
      <c r="P41" s="8">
        <v>0.9</v>
      </c>
      <c r="Q41" s="8">
        <v>46.8</v>
      </c>
      <c r="R41" s="7">
        <v>20.775733333333335</v>
      </c>
      <c r="S41" s="7" t="s">
        <v>136</v>
      </c>
      <c r="T41" s="68">
        <v>42753</v>
      </c>
      <c r="U41" s="68">
        <v>42558</v>
      </c>
      <c r="V41" s="7" t="s">
        <v>56</v>
      </c>
      <c r="W41" s="7" t="s">
        <v>159</v>
      </c>
      <c r="X41" s="173" t="str">
        <f t="array" ref="X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1" s="173">
        <f t="array" ref="Y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41" s="173">
        <f>Table1[[#This Row],[V2.0 TEC Requirement (kWh/wk)]]*52/3</f>
        <v>34.840000000000003</v>
      </c>
      <c r="AA41" s="173">
        <f>IF(ISNUMBER(Table1[[#This Row],[Typical Electricity Consumption (TEC) (kWh/yr)]]),Table1[[#This Row],[Typical Electricity Consumption (TEC) (kWh/yr)]]-IF(Table1[[#This Row],[Maximum Document Size Width]]&gt;=275,A3_Annual,0),"")</f>
        <v>20.775733333333335</v>
      </c>
      <c r="AB41" s="173">
        <f t="array" ref="AB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42" spans="1:28" ht="46.15">
      <c r="A42" s="3">
        <v>2289497</v>
      </c>
      <c r="B42" s="4" t="s">
        <v>106</v>
      </c>
      <c r="C42" s="4" t="s">
        <v>107</v>
      </c>
      <c r="D42" s="4" t="s">
        <v>160</v>
      </c>
      <c r="E42" s="4" t="s">
        <v>160</v>
      </c>
      <c r="F42" s="4"/>
      <c r="G42" s="4" t="s">
        <v>47</v>
      </c>
      <c r="H42" s="4" t="s">
        <v>48</v>
      </c>
      <c r="I42" s="4">
        <v>216</v>
      </c>
      <c r="J42" s="4">
        <v>356</v>
      </c>
      <c r="K42" s="4"/>
      <c r="L42" s="4" t="s">
        <v>49</v>
      </c>
      <c r="M42" s="4" t="s">
        <v>11</v>
      </c>
      <c r="N42" s="4">
        <v>28</v>
      </c>
      <c r="O42" s="9" t="s">
        <v>50</v>
      </c>
      <c r="P42" s="5">
        <v>0.9</v>
      </c>
      <c r="Q42" s="5">
        <v>46.8</v>
      </c>
      <c r="R42" s="4">
        <v>20.775733333333335</v>
      </c>
      <c r="S42" s="4" t="s">
        <v>136</v>
      </c>
      <c r="T42" s="67">
        <v>42753</v>
      </c>
      <c r="U42" s="67">
        <v>42558</v>
      </c>
      <c r="V42" s="4" t="s">
        <v>56</v>
      </c>
      <c r="W42" s="4" t="s">
        <v>161</v>
      </c>
      <c r="X42" s="173" t="str">
        <f t="array" ref="X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 s="173">
        <f t="array" ref="Y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42" s="173">
        <f>Table1[[#This Row],[V2.0 TEC Requirement (kWh/wk)]]*52/3</f>
        <v>34.840000000000003</v>
      </c>
      <c r="AA42" s="173">
        <f>IF(ISNUMBER(Table1[[#This Row],[Typical Electricity Consumption (TEC) (kWh/yr)]]),Table1[[#This Row],[Typical Electricity Consumption (TEC) (kWh/yr)]]-IF(Table1[[#This Row],[Maximum Document Size Width]]&gt;=275,A3_Annual,0),"")</f>
        <v>20.775733333333335</v>
      </c>
      <c r="AB42" s="173">
        <f t="array" ref="AB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43" spans="1:28" ht="57.6">
      <c r="A43" s="3">
        <v>2266338</v>
      </c>
      <c r="B43" s="4" t="s">
        <v>106</v>
      </c>
      <c r="C43" s="4" t="s">
        <v>107</v>
      </c>
      <c r="D43" s="4" t="s">
        <v>162</v>
      </c>
      <c r="E43" s="4" t="s">
        <v>162</v>
      </c>
      <c r="F43" s="4"/>
      <c r="G43" s="4" t="s">
        <v>47</v>
      </c>
      <c r="H43" s="4" t="s">
        <v>48</v>
      </c>
      <c r="I43" s="4">
        <v>216</v>
      </c>
      <c r="J43" s="4">
        <v>356</v>
      </c>
      <c r="K43" s="4"/>
      <c r="L43" s="4" t="s">
        <v>49</v>
      </c>
      <c r="M43" s="4" t="s">
        <v>11</v>
      </c>
      <c r="N43" s="4">
        <v>35</v>
      </c>
      <c r="O43" s="9" t="s">
        <v>50</v>
      </c>
      <c r="P43" s="5">
        <v>1.3</v>
      </c>
      <c r="Q43" s="5">
        <v>67.599999999999994</v>
      </c>
      <c r="R43" s="4">
        <v>26.010399999999997</v>
      </c>
      <c r="S43" s="4" t="s">
        <v>121</v>
      </c>
      <c r="T43" s="67">
        <v>42485</v>
      </c>
      <c r="U43" s="67">
        <v>42340</v>
      </c>
      <c r="V43" s="4" t="s">
        <v>56</v>
      </c>
      <c r="W43" s="4" t="s">
        <v>163</v>
      </c>
      <c r="X43" s="173" t="str">
        <f t="array" ref="X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 s="173">
        <f t="array" ref="Y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43" s="173">
        <f>Table1[[#This Row],[V2.0 TEC Requirement (kWh/wk)]]*52/3</f>
        <v>46.800000000000004</v>
      </c>
      <c r="AA43" s="173">
        <f>IF(ISNUMBER(Table1[[#This Row],[Typical Electricity Consumption (TEC) (kWh/yr)]]),Table1[[#This Row],[Typical Electricity Consumption (TEC) (kWh/yr)]]-IF(Table1[[#This Row],[Maximum Document Size Width]]&gt;=275,A3_Annual,0),"")</f>
        <v>26.010399999999997</v>
      </c>
      <c r="AB43" s="173">
        <f t="array" ref="AB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44" spans="1:28" ht="57.6">
      <c r="A44" s="6">
        <v>2266339</v>
      </c>
      <c r="B44" s="7" t="s">
        <v>106</v>
      </c>
      <c r="C44" s="7" t="s">
        <v>107</v>
      </c>
      <c r="D44" s="7" t="s">
        <v>164</v>
      </c>
      <c r="E44" s="7" t="s">
        <v>164</v>
      </c>
      <c r="F44" s="7"/>
      <c r="G44" s="7" t="s">
        <v>47</v>
      </c>
      <c r="H44" s="7" t="s">
        <v>48</v>
      </c>
      <c r="I44" s="7">
        <v>216</v>
      </c>
      <c r="J44" s="7">
        <v>356</v>
      </c>
      <c r="K44" s="7"/>
      <c r="L44" s="7" t="s">
        <v>49</v>
      </c>
      <c r="M44" s="7" t="s">
        <v>11</v>
      </c>
      <c r="N44" s="7">
        <v>35</v>
      </c>
      <c r="O44" s="10" t="s">
        <v>50</v>
      </c>
      <c r="P44" s="8">
        <v>1.3</v>
      </c>
      <c r="Q44" s="8">
        <v>67.599999999999994</v>
      </c>
      <c r="R44" s="7">
        <v>26.010399999999997</v>
      </c>
      <c r="S44" s="7" t="s">
        <v>121</v>
      </c>
      <c r="T44" s="68">
        <v>42485</v>
      </c>
      <c r="U44" s="68">
        <v>42340</v>
      </c>
      <c r="V44" s="7" t="s">
        <v>56</v>
      </c>
      <c r="W44" s="7" t="s">
        <v>165</v>
      </c>
      <c r="X44" s="173" t="str">
        <f t="array" ref="X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 s="173">
        <f t="array" ref="Y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44" s="173">
        <f>Table1[[#This Row],[V2.0 TEC Requirement (kWh/wk)]]*52/3</f>
        <v>46.800000000000004</v>
      </c>
      <c r="AA44" s="173">
        <f>IF(ISNUMBER(Table1[[#This Row],[Typical Electricity Consumption (TEC) (kWh/yr)]]),Table1[[#This Row],[Typical Electricity Consumption (TEC) (kWh/yr)]]-IF(Table1[[#This Row],[Maximum Document Size Width]]&gt;=275,A3_Annual,0),"")</f>
        <v>26.010399999999997</v>
      </c>
      <c r="AB44" s="173">
        <f t="array" ref="AB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45" spans="1:28" ht="57.6">
      <c r="A45" s="3">
        <v>2266337</v>
      </c>
      <c r="B45" s="4" t="s">
        <v>106</v>
      </c>
      <c r="C45" s="4" t="s">
        <v>107</v>
      </c>
      <c r="D45" s="4" t="s">
        <v>166</v>
      </c>
      <c r="E45" s="4" t="s">
        <v>166</v>
      </c>
      <c r="F45" s="4"/>
      <c r="G45" s="4" t="s">
        <v>47</v>
      </c>
      <c r="H45" s="4" t="s">
        <v>48</v>
      </c>
      <c r="I45" s="4">
        <v>216</v>
      </c>
      <c r="J45" s="4">
        <v>356</v>
      </c>
      <c r="K45" s="4"/>
      <c r="L45" s="4" t="s">
        <v>49</v>
      </c>
      <c r="M45" s="4" t="s">
        <v>11</v>
      </c>
      <c r="N45" s="4">
        <v>35</v>
      </c>
      <c r="O45" s="9" t="s">
        <v>50</v>
      </c>
      <c r="P45" s="5">
        <v>1.3</v>
      </c>
      <c r="Q45" s="5">
        <v>67.599999999999994</v>
      </c>
      <c r="R45" s="4">
        <v>25.607399999999998</v>
      </c>
      <c r="S45" s="4" t="s">
        <v>121</v>
      </c>
      <c r="T45" s="67">
        <v>42486</v>
      </c>
      <c r="U45" s="67">
        <v>42339</v>
      </c>
      <c r="V45" s="4" t="s">
        <v>56</v>
      </c>
      <c r="W45" s="4" t="s">
        <v>167</v>
      </c>
      <c r="X45" s="173" t="str">
        <f t="array" ref="X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 s="173">
        <f t="array" ref="Y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45" s="173">
        <f>Table1[[#This Row],[V2.0 TEC Requirement (kWh/wk)]]*52/3</f>
        <v>46.800000000000004</v>
      </c>
      <c r="AA45" s="173">
        <f>IF(ISNUMBER(Table1[[#This Row],[Typical Electricity Consumption (TEC) (kWh/yr)]]),Table1[[#This Row],[Typical Electricity Consumption (TEC) (kWh/yr)]]-IF(Table1[[#This Row],[Maximum Document Size Width]]&gt;=275,A3_Annual,0),"")</f>
        <v>25.607399999999998</v>
      </c>
      <c r="AB45" s="173">
        <f t="array" ref="AB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46" spans="1:28" ht="57.6">
      <c r="A46" s="6">
        <v>2265609</v>
      </c>
      <c r="B46" s="7" t="s">
        <v>106</v>
      </c>
      <c r="C46" s="7" t="s">
        <v>107</v>
      </c>
      <c r="D46" s="7" t="s">
        <v>168</v>
      </c>
      <c r="E46" s="7" t="s">
        <v>168</v>
      </c>
      <c r="F46" s="7"/>
      <c r="G46" s="7" t="s">
        <v>47</v>
      </c>
      <c r="H46" s="7" t="s">
        <v>48</v>
      </c>
      <c r="I46" s="7">
        <v>216</v>
      </c>
      <c r="J46" s="7">
        <v>356</v>
      </c>
      <c r="K46" s="7"/>
      <c r="L46" s="7" t="s">
        <v>49</v>
      </c>
      <c r="M46" s="7" t="s">
        <v>11</v>
      </c>
      <c r="N46" s="7">
        <v>42</v>
      </c>
      <c r="O46" s="10" t="s">
        <v>50</v>
      </c>
      <c r="P46" s="8">
        <v>1.7</v>
      </c>
      <c r="Q46" s="8">
        <v>88.4</v>
      </c>
      <c r="R46" s="7">
        <v>27.830400000000001</v>
      </c>
      <c r="S46" s="7" t="s">
        <v>121</v>
      </c>
      <c r="T46" s="68">
        <v>42485</v>
      </c>
      <c r="U46" s="68">
        <v>42327</v>
      </c>
      <c r="V46" s="7" t="s">
        <v>56</v>
      </c>
      <c r="W46" s="7" t="s">
        <v>169</v>
      </c>
      <c r="X46" s="173" t="str">
        <f t="array" ref="X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 s="173">
        <f t="array" ref="Y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46" s="173">
        <f>Table1[[#This Row],[V2.0 TEC Requirement (kWh/wk)]]*52/3</f>
        <v>60.146666666666668</v>
      </c>
      <c r="AA46" s="173">
        <f>IF(ISNUMBER(Table1[[#This Row],[Typical Electricity Consumption (TEC) (kWh/yr)]]),Table1[[#This Row],[Typical Electricity Consumption (TEC) (kWh/yr)]]-IF(Table1[[#This Row],[Maximum Document Size Width]]&gt;=275,A3_Annual,0),"")</f>
        <v>27.830400000000001</v>
      </c>
      <c r="AB46" s="173">
        <f t="array" ref="AB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47" spans="1:28" ht="57.6">
      <c r="A47" s="3">
        <v>2284019</v>
      </c>
      <c r="B47" s="4" t="s">
        <v>106</v>
      </c>
      <c r="C47" s="4" t="s">
        <v>107</v>
      </c>
      <c r="D47" s="4" t="s">
        <v>170</v>
      </c>
      <c r="E47" s="4" t="s">
        <v>170</v>
      </c>
      <c r="F47" s="4"/>
      <c r="G47" s="4" t="s">
        <v>47</v>
      </c>
      <c r="H47" s="4" t="s">
        <v>48</v>
      </c>
      <c r="I47" s="4">
        <v>330</v>
      </c>
      <c r="J47" s="4">
        <v>483</v>
      </c>
      <c r="K47" s="4"/>
      <c r="L47" s="4" t="s">
        <v>49</v>
      </c>
      <c r="M47" s="4" t="s">
        <v>14</v>
      </c>
      <c r="N47" s="4">
        <v>65</v>
      </c>
      <c r="O47" s="9" t="s">
        <v>50</v>
      </c>
      <c r="P47" s="5">
        <v>10.5</v>
      </c>
      <c r="Q47" s="5">
        <v>546</v>
      </c>
      <c r="R47" s="4">
        <v>140.6002</v>
      </c>
      <c r="S47" s="4" t="s">
        <v>171</v>
      </c>
      <c r="T47" s="67">
        <v>42683</v>
      </c>
      <c r="U47" s="67">
        <v>42542</v>
      </c>
      <c r="V47" s="4" t="s">
        <v>56</v>
      </c>
      <c r="W47" s="4" t="s">
        <v>172</v>
      </c>
      <c r="X47" s="173" t="str">
        <f t="array" ref="X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 s="173">
        <f t="array" ref="Y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47" s="173">
        <f>Table1[[#This Row],[V2.0 TEC Requirement (kWh/wk)]]*52/3</f>
        <v>195</v>
      </c>
      <c r="AA47" s="173">
        <f>IF(ISNUMBER(Table1[[#This Row],[Typical Electricity Consumption (TEC) (kWh/yr)]]),Table1[[#This Row],[Typical Electricity Consumption (TEC) (kWh/yr)]]-IF(Table1[[#This Row],[Maximum Document Size Width]]&gt;=275,A3_Annual,0),"")</f>
        <v>140.6002</v>
      </c>
      <c r="AB47" s="173">
        <f t="array" ref="AB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48" spans="1:28" ht="57.6">
      <c r="A48" s="6">
        <v>2305919</v>
      </c>
      <c r="B48" s="7" t="s">
        <v>106</v>
      </c>
      <c r="C48" s="7" t="s">
        <v>107</v>
      </c>
      <c r="D48" s="7" t="s">
        <v>173</v>
      </c>
      <c r="E48" s="7" t="s">
        <v>173</v>
      </c>
      <c r="F48" s="7"/>
      <c r="G48" s="7" t="s">
        <v>47</v>
      </c>
      <c r="H48" s="7" t="s">
        <v>48</v>
      </c>
      <c r="I48" s="7">
        <v>330</v>
      </c>
      <c r="J48" s="7">
        <v>483</v>
      </c>
      <c r="K48" s="7"/>
      <c r="L48" s="7" t="s">
        <v>49</v>
      </c>
      <c r="M48" s="7" t="s">
        <v>14</v>
      </c>
      <c r="N48" s="7">
        <v>65</v>
      </c>
      <c r="O48" s="10" t="s">
        <v>50</v>
      </c>
      <c r="P48" s="8">
        <v>8.8000000000000007</v>
      </c>
      <c r="Q48" s="8">
        <v>457.6</v>
      </c>
      <c r="R48" s="7">
        <v>118.46119999999999</v>
      </c>
      <c r="S48" s="7" t="s">
        <v>171</v>
      </c>
      <c r="T48" s="68">
        <v>43039</v>
      </c>
      <c r="U48" s="68">
        <v>43026</v>
      </c>
      <c r="V48" s="7" t="s">
        <v>56</v>
      </c>
      <c r="W48" s="7" t="s">
        <v>174</v>
      </c>
      <c r="X48" s="173" t="str">
        <f t="array" ref="X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 s="173">
        <f t="array" ref="Y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48" s="173">
        <f>Table1[[#This Row],[V2.0 TEC Requirement (kWh/wk)]]*52/3</f>
        <v>195</v>
      </c>
      <c r="AA48" s="173">
        <f>IF(ISNUMBER(Table1[[#This Row],[Typical Electricity Consumption (TEC) (kWh/yr)]]),Table1[[#This Row],[Typical Electricity Consumption (TEC) (kWh/yr)]]-IF(Table1[[#This Row],[Maximum Document Size Width]]&gt;=275,A3_Annual,0),"")</f>
        <v>118.46119999999999</v>
      </c>
      <c r="AB48" s="173">
        <f t="array" ref="AB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49" spans="1:28" ht="46.15">
      <c r="A49" s="3">
        <v>2306077</v>
      </c>
      <c r="B49" s="4" t="s">
        <v>106</v>
      </c>
      <c r="C49" s="4" t="s">
        <v>107</v>
      </c>
      <c r="D49" s="4" t="s">
        <v>173</v>
      </c>
      <c r="E49" s="4" t="s">
        <v>173</v>
      </c>
      <c r="F49" s="4"/>
      <c r="G49" s="4" t="s">
        <v>55</v>
      </c>
      <c r="H49" s="4" t="s">
        <v>48</v>
      </c>
      <c r="I49" s="4">
        <v>330</v>
      </c>
      <c r="J49" s="4">
        <v>483</v>
      </c>
      <c r="K49" s="4"/>
      <c r="L49" s="4" t="s">
        <v>49</v>
      </c>
      <c r="M49" s="4" t="s">
        <v>14</v>
      </c>
      <c r="N49" s="4">
        <v>65</v>
      </c>
      <c r="O49" s="9" t="s">
        <v>50</v>
      </c>
      <c r="P49" s="5">
        <v>8.8000000000000007</v>
      </c>
      <c r="Q49" s="5">
        <v>457.6</v>
      </c>
      <c r="R49" s="4">
        <v>118.46119999999999</v>
      </c>
      <c r="S49" s="4" t="s">
        <v>175</v>
      </c>
      <c r="T49" s="67">
        <v>43039</v>
      </c>
      <c r="U49" s="67">
        <v>43026</v>
      </c>
      <c r="V49" s="4" t="s">
        <v>56</v>
      </c>
      <c r="W49" s="4" t="s">
        <v>176</v>
      </c>
      <c r="X49" s="173" t="str">
        <f t="array" ref="X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 s="173">
        <f t="array" ref="Y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11.15</v>
      </c>
      <c r="Z49" s="173">
        <f>Table1[[#This Row],[V2.0 TEC Requirement (kWh/wk)]]*52/3</f>
        <v>193.26666666666668</v>
      </c>
      <c r="AA49" s="173">
        <f>IF(ISNUMBER(Table1[[#This Row],[Typical Electricity Consumption (TEC) (kWh/yr)]]),Table1[[#This Row],[Typical Electricity Consumption (TEC) (kWh/yr)]]-IF(Table1[[#This Row],[Maximum Document Size Width]]&gt;=275,A3_Annual,0),"")</f>
        <v>118.46119999999999</v>
      </c>
      <c r="AB49" s="173">
        <f t="array" ref="AB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63.899999999999977</v>
      </c>
    </row>
    <row r="50" spans="1:28" ht="57.6">
      <c r="A50" s="6">
        <v>2284026</v>
      </c>
      <c r="B50" s="7" t="s">
        <v>106</v>
      </c>
      <c r="C50" s="7" t="s">
        <v>107</v>
      </c>
      <c r="D50" s="7" t="s">
        <v>177</v>
      </c>
      <c r="E50" s="7" t="s">
        <v>177</v>
      </c>
      <c r="F50" s="7"/>
      <c r="G50" s="7" t="s">
        <v>47</v>
      </c>
      <c r="H50" s="7" t="s">
        <v>48</v>
      </c>
      <c r="I50" s="7">
        <v>330</v>
      </c>
      <c r="J50" s="7">
        <v>483</v>
      </c>
      <c r="K50" s="7"/>
      <c r="L50" s="7" t="s">
        <v>49</v>
      </c>
      <c r="M50" s="7" t="s">
        <v>14</v>
      </c>
      <c r="N50" s="7">
        <v>75</v>
      </c>
      <c r="O50" s="10" t="s">
        <v>50</v>
      </c>
      <c r="P50" s="8">
        <v>9.6999999999999993</v>
      </c>
      <c r="Q50" s="8">
        <v>504.4</v>
      </c>
      <c r="R50" s="7">
        <v>131.09720000000002</v>
      </c>
      <c r="S50" s="7" t="s">
        <v>171</v>
      </c>
      <c r="T50" s="68">
        <v>42683</v>
      </c>
      <c r="U50" s="68">
        <v>42554</v>
      </c>
      <c r="V50" s="7" t="s">
        <v>56</v>
      </c>
      <c r="W50" s="7" t="s">
        <v>178</v>
      </c>
      <c r="X50" s="173" t="str">
        <f t="array" ref="X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0" s="173">
        <f t="array" ref="Y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50" s="173">
        <f>Table1[[#This Row],[V2.0 TEC Requirement (kWh/wk)]]*52/3</f>
        <v>273.00000000000006</v>
      </c>
      <c r="AA50" s="173">
        <f>IF(ISNUMBER(Table1[[#This Row],[Typical Electricity Consumption (TEC) (kWh/yr)]]),Table1[[#This Row],[Typical Electricity Consumption (TEC) (kWh/yr)]]-IF(Table1[[#This Row],[Maximum Document Size Width]]&gt;=275,A3_Annual,0),"")</f>
        <v>131.09720000000002</v>
      </c>
      <c r="AB50" s="173">
        <f t="array" ref="AB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51" spans="1:28" ht="57.6">
      <c r="A51" s="3">
        <v>2284027</v>
      </c>
      <c r="B51" s="4" t="s">
        <v>106</v>
      </c>
      <c r="C51" s="4" t="s">
        <v>107</v>
      </c>
      <c r="D51" s="4" t="s">
        <v>179</v>
      </c>
      <c r="E51" s="4" t="s">
        <v>179</v>
      </c>
      <c r="F51" s="4"/>
      <c r="G51" s="4" t="s">
        <v>47</v>
      </c>
      <c r="H51" s="4" t="s">
        <v>48</v>
      </c>
      <c r="I51" s="4">
        <v>330</v>
      </c>
      <c r="J51" s="4">
        <v>483</v>
      </c>
      <c r="K51" s="4"/>
      <c r="L51" s="4" t="s">
        <v>49</v>
      </c>
      <c r="M51" s="4" t="s">
        <v>14</v>
      </c>
      <c r="N51" s="4">
        <v>85</v>
      </c>
      <c r="O51" s="9" t="s">
        <v>50</v>
      </c>
      <c r="P51" s="5">
        <v>10.4</v>
      </c>
      <c r="Q51" s="5">
        <v>540.79999999999995</v>
      </c>
      <c r="R51" s="4">
        <v>140.05419999999995</v>
      </c>
      <c r="S51" s="4" t="s">
        <v>171</v>
      </c>
      <c r="T51" s="67">
        <v>42683</v>
      </c>
      <c r="U51" s="67">
        <v>42554</v>
      </c>
      <c r="V51" s="4" t="s">
        <v>56</v>
      </c>
      <c r="W51" s="4" t="s">
        <v>180</v>
      </c>
      <c r="X51" s="173" t="str">
        <f t="array" ref="X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1" s="173">
        <f t="array" ref="Y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23.000000000000004</v>
      </c>
      <c r="Z51" s="173">
        <f>Table1[[#This Row],[V2.0 TEC Requirement (kWh/wk)]]*52/3</f>
        <v>398.66666666666674</v>
      </c>
      <c r="AA51" s="173">
        <f>IF(ISNUMBER(Table1[[#This Row],[Typical Electricity Consumption (TEC) (kWh/yr)]]),Table1[[#This Row],[Typical Electricity Consumption (TEC) (kWh/yr)]]-IF(Table1[[#This Row],[Maximum Document Size Width]]&gt;=275,A3_Annual,0),"")</f>
        <v>140.05419999999995</v>
      </c>
      <c r="AB51" s="173">
        <f t="array" ref="AB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127.59999999999991</v>
      </c>
    </row>
    <row r="52" spans="1:28" ht="57.6">
      <c r="A52" s="6">
        <v>2241587</v>
      </c>
      <c r="B52" s="7" t="s">
        <v>106</v>
      </c>
      <c r="C52" s="7" t="s">
        <v>107</v>
      </c>
      <c r="D52" s="7" t="s">
        <v>181</v>
      </c>
      <c r="E52" s="7" t="s">
        <v>181</v>
      </c>
      <c r="F52" s="7"/>
      <c r="G52" s="7" t="s">
        <v>47</v>
      </c>
      <c r="H52" s="7" t="s">
        <v>48</v>
      </c>
      <c r="I52" s="7">
        <v>216</v>
      </c>
      <c r="J52" s="7">
        <v>356</v>
      </c>
      <c r="K52" s="7"/>
      <c r="L52" s="7" t="s">
        <v>49</v>
      </c>
      <c r="M52" s="7" t="s">
        <v>11</v>
      </c>
      <c r="N52" s="7">
        <v>37</v>
      </c>
      <c r="O52" s="10" t="s">
        <v>50</v>
      </c>
      <c r="P52" s="8">
        <v>1.6</v>
      </c>
      <c r="Q52" s="8">
        <v>83.2</v>
      </c>
      <c r="R52" s="7">
        <v>28.787200000000006</v>
      </c>
      <c r="S52" s="7" t="s">
        <v>182</v>
      </c>
      <c r="T52" s="68">
        <v>42171</v>
      </c>
      <c r="U52" s="68">
        <v>42066</v>
      </c>
      <c r="V52" s="7" t="s">
        <v>56</v>
      </c>
      <c r="W52" s="7" t="s">
        <v>183</v>
      </c>
      <c r="X52" s="173" t="str">
        <f t="array" ref="X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 s="173">
        <f t="array" ref="Y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2.9200000000000004</v>
      </c>
      <c r="Z52" s="173">
        <f>Table1[[#This Row],[V2.0 TEC Requirement (kWh/wk)]]*52/3</f>
        <v>50.613333333333344</v>
      </c>
      <c r="AA52" s="173">
        <f>IF(ISNUMBER(Table1[[#This Row],[Typical Electricity Consumption (TEC) (kWh/yr)]]),Table1[[#This Row],[Typical Electricity Consumption (TEC) (kWh/yr)]]-IF(Table1[[#This Row],[Maximum Document Size Width]]&gt;=275,A3_Annual,0),"")</f>
        <v>28.787200000000006</v>
      </c>
      <c r="AB52" s="173">
        <f t="array" ref="AB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26.2</v>
      </c>
    </row>
    <row r="53" spans="1:28" ht="57.6">
      <c r="A53" s="3">
        <v>2241588</v>
      </c>
      <c r="B53" s="4" t="s">
        <v>106</v>
      </c>
      <c r="C53" s="4" t="s">
        <v>107</v>
      </c>
      <c r="D53" s="4" t="s">
        <v>184</v>
      </c>
      <c r="E53" s="4" t="s">
        <v>184</v>
      </c>
      <c r="F53" s="4"/>
      <c r="G53" s="4" t="s">
        <v>47</v>
      </c>
      <c r="H53" s="4" t="s">
        <v>48</v>
      </c>
      <c r="I53" s="4">
        <v>216</v>
      </c>
      <c r="J53" s="4">
        <v>356</v>
      </c>
      <c r="K53" s="4"/>
      <c r="L53" s="4" t="s">
        <v>49</v>
      </c>
      <c r="M53" s="4" t="s">
        <v>11</v>
      </c>
      <c r="N53" s="4">
        <v>37</v>
      </c>
      <c r="O53" s="9" t="s">
        <v>50</v>
      </c>
      <c r="P53" s="5">
        <v>1.6</v>
      </c>
      <c r="Q53" s="5">
        <v>83.2</v>
      </c>
      <c r="R53" s="4">
        <v>28.787200000000006</v>
      </c>
      <c r="S53" s="4" t="s">
        <v>182</v>
      </c>
      <c r="T53" s="67">
        <v>42171</v>
      </c>
      <c r="U53" s="67">
        <v>42066</v>
      </c>
      <c r="V53" s="4" t="s">
        <v>56</v>
      </c>
      <c r="W53" s="4" t="s">
        <v>185</v>
      </c>
      <c r="X53" s="173" t="str">
        <f t="array" ref="X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 s="173">
        <f t="array" ref="Y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2.9200000000000004</v>
      </c>
      <c r="Z53" s="173">
        <f>Table1[[#This Row],[V2.0 TEC Requirement (kWh/wk)]]*52/3</f>
        <v>50.613333333333344</v>
      </c>
      <c r="AA53" s="173">
        <f>IF(ISNUMBER(Table1[[#This Row],[Typical Electricity Consumption (TEC) (kWh/yr)]]),Table1[[#This Row],[Typical Electricity Consumption (TEC) (kWh/yr)]]-IF(Table1[[#This Row],[Maximum Document Size Width]]&gt;=275,A3_Annual,0),"")</f>
        <v>28.787200000000006</v>
      </c>
      <c r="AB53" s="173">
        <f t="array" ref="AB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26.2</v>
      </c>
    </row>
    <row r="54" spans="1:28" ht="57.6">
      <c r="A54" s="3">
        <v>2242892</v>
      </c>
      <c r="B54" s="4" t="s">
        <v>106</v>
      </c>
      <c r="C54" s="4" t="s">
        <v>107</v>
      </c>
      <c r="D54" s="4" t="s">
        <v>186</v>
      </c>
      <c r="E54" s="4" t="s">
        <v>186</v>
      </c>
      <c r="F54" s="4"/>
      <c r="G54" s="4" t="s">
        <v>55</v>
      </c>
      <c r="H54" s="4" t="s">
        <v>48</v>
      </c>
      <c r="I54" s="4">
        <v>216</v>
      </c>
      <c r="J54" s="4">
        <v>356</v>
      </c>
      <c r="K54" s="4"/>
      <c r="L54" s="4" t="s">
        <v>49</v>
      </c>
      <c r="M54" s="4" t="s">
        <v>11</v>
      </c>
      <c r="N54" s="4">
        <v>37</v>
      </c>
      <c r="O54" s="9" t="s">
        <v>50</v>
      </c>
      <c r="P54" s="5">
        <v>1.6</v>
      </c>
      <c r="Q54" s="5">
        <v>83.2</v>
      </c>
      <c r="R54" s="4">
        <v>28.787200000000006</v>
      </c>
      <c r="S54" s="4" t="s">
        <v>182</v>
      </c>
      <c r="T54" s="67">
        <v>42191</v>
      </c>
      <c r="U54" s="67">
        <v>42066</v>
      </c>
      <c r="V54" s="4" t="s">
        <v>187</v>
      </c>
      <c r="W54" s="4" t="s">
        <v>188</v>
      </c>
      <c r="X54" s="173" t="str">
        <f t="array" ref="X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4" s="173">
        <f t="array" ref="Y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2.2700000000000005</v>
      </c>
      <c r="Z54" s="173">
        <f>Table1[[#This Row],[V2.0 TEC Requirement (kWh/wk)]]*52/3</f>
        <v>39.346666666666671</v>
      </c>
      <c r="AA54" s="173">
        <f>IF(ISNUMBER(Table1[[#This Row],[Typical Electricity Consumption (TEC) (kWh/yr)]]),Table1[[#This Row],[Typical Electricity Consumption (TEC) (kWh/yr)]]-IF(Table1[[#This Row],[Maximum Document Size Width]]&gt;=275,A3_Annual,0),"")</f>
        <v>28.787200000000006</v>
      </c>
      <c r="AB54" s="173">
        <f t="array" ref="AB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24.299999999999997</v>
      </c>
    </row>
    <row r="55" spans="1:28" ht="57.6">
      <c r="A55" s="3">
        <v>2290006</v>
      </c>
      <c r="B55" s="4" t="s">
        <v>106</v>
      </c>
      <c r="C55" s="4" t="s">
        <v>107</v>
      </c>
      <c r="D55" s="4" t="s">
        <v>189</v>
      </c>
      <c r="E55" s="4" t="s">
        <v>189</v>
      </c>
      <c r="F55" s="4"/>
      <c r="G55" s="4" t="s">
        <v>47</v>
      </c>
      <c r="H55" s="4" t="s">
        <v>48</v>
      </c>
      <c r="I55" s="4">
        <v>279</v>
      </c>
      <c r="J55" s="4">
        <v>432</v>
      </c>
      <c r="K55" s="4"/>
      <c r="L55" s="4" t="s">
        <v>49</v>
      </c>
      <c r="M55" s="4" t="s">
        <v>11</v>
      </c>
      <c r="N55" s="4">
        <v>25</v>
      </c>
      <c r="O55" s="9" t="s">
        <v>50</v>
      </c>
      <c r="P55" s="5">
        <v>1</v>
      </c>
      <c r="Q55" s="5">
        <v>52</v>
      </c>
      <c r="R55" s="4">
        <v>17.06185</v>
      </c>
      <c r="S55" s="4" t="s">
        <v>190</v>
      </c>
      <c r="T55" s="67">
        <v>42753</v>
      </c>
      <c r="U55" s="67">
        <v>42621</v>
      </c>
      <c r="V55" s="4" t="s">
        <v>56</v>
      </c>
      <c r="W55" s="4" t="s">
        <v>191</v>
      </c>
      <c r="X55" s="173" t="str">
        <f t="array" ref="X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 s="173">
        <f t="array" ref="Y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55" s="173">
        <f>Table1[[#This Row],[V2.0 TEC Requirement (kWh/wk)]]*52/3</f>
        <v>36.4</v>
      </c>
      <c r="AA55" s="173">
        <f>IF(ISNUMBER(Table1[[#This Row],[Typical Electricity Consumption (TEC) (kWh/yr)]]),Table1[[#This Row],[Typical Electricity Consumption (TEC) (kWh/yr)]]-IF(Table1[[#This Row],[Maximum Document Size Width]]&gt;=275,A3_Annual,0),"")</f>
        <v>17.06185</v>
      </c>
      <c r="AB55" s="173">
        <f t="array" ref="AB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56" spans="1:28" ht="57.6">
      <c r="A56" s="6">
        <v>2290008</v>
      </c>
      <c r="B56" s="7" t="s">
        <v>106</v>
      </c>
      <c r="C56" s="7" t="s">
        <v>107</v>
      </c>
      <c r="D56" s="7" t="s">
        <v>192</v>
      </c>
      <c r="E56" s="7" t="s">
        <v>192</v>
      </c>
      <c r="F56" s="7"/>
      <c r="G56" s="7" t="s">
        <v>47</v>
      </c>
      <c r="H56" s="7" t="s">
        <v>48</v>
      </c>
      <c r="I56" s="7">
        <v>279</v>
      </c>
      <c r="J56" s="7">
        <v>432</v>
      </c>
      <c r="K56" s="7"/>
      <c r="L56" s="7" t="s">
        <v>49</v>
      </c>
      <c r="M56" s="7" t="s">
        <v>11</v>
      </c>
      <c r="N56" s="7">
        <v>35</v>
      </c>
      <c r="O56" s="10" t="s">
        <v>50</v>
      </c>
      <c r="P56" s="8">
        <v>1.8</v>
      </c>
      <c r="Q56" s="8">
        <v>93.6</v>
      </c>
      <c r="R56" s="7">
        <v>27.133600000000001</v>
      </c>
      <c r="S56" s="7" t="s">
        <v>190</v>
      </c>
      <c r="T56" s="68">
        <v>42753</v>
      </c>
      <c r="U56" s="68">
        <v>42621</v>
      </c>
      <c r="V56" s="7" t="s">
        <v>56</v>
      </c>
      <c r="W56" s="7" t="s">
        <v>193</v>
      </c>
      <c r="X56" s="173" t="str">
        <f t="array" ref="X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 s="173">
        <f t="array" ref="Y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56" s="173">
        <f>Table1[[#This Row],[V2.0 TEC Requirement (kWh/wk)]]*52/3</f>
        <v>52</v>
      </c>
      <c r="AA56" s="173">
        <f>IF(ISNUMBER(Table1[[#This Row],[Typical Electricity Consumption (TEC) (kWh/yr)]]),Table1[[#This Row],[Typical Electricity Consumption (TEC) (kWh/yr)]]-IF(Table1[[#This Row],[Maximum Document Size Width]]&gt;=275,A3_Annual,0),"")</f>
        <v>27.133600000000001</v>
      </c>
      <c r="AB56" s="173">
        <f t="array" ref="AB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57" spans="1:28" ht="57.6">
      <c r="A57" s="3">
        <v>2290009</v>
      </c>
      <c r="B57" s="4" t="s">
        <v>106</v>
      </c>
      <c r="C57" s="4" t="s">
        <v>107</v>
      </c>
      <c r="D57" s="4" t="s">
        <v>194</v>
      </c>
      <c r="E57" s="4" t="s">
        <v>194</v>
      </c>
      <c r="F57" s="4"/>
      <c r="G57" s="4" t="s">
        <v>47</v>
      </c>
      <c r="H57" s="4" t="s">
        <v>48</v>
      </c>
      <c r="I57" s="4">
        <v>279</v>
      </c>
      <c r="J57" s="4">
        <v>432</v>
      </c>
      <c r="K57" s="4"/>
      <c r="L57" s="4" t="s">
        <v>49</v>
      </c>
      <c r="M57" s="4" t="s">
        <v>11</v>
      </c>
      <c r="N57" s="4">
        <v>45</v>
      </c>
      <c r="O57" s="9" t="s">
        <v>50</v>
      </c>
      <c r="P57" s="5">
        <v>2.2000000000000002</v>
      </c>
      <c r="Q57" s="5">
        <v>114.4</v>
      </c>
      <c r="R57" s="4">
        <v>32.515599999999999</v>
      </c>
      <c r="S57" s="4" t="s">
        <v>190</v>
      </c>
      <c r="T57" s="67">
        <v>42753</v>
      </c>
      <c r="U57" s="67">
        <v>42621</v>
      </c>
      <c r="V57" s="4" t="s">
        <v>56</v>
      </c>
      <c r="W57" s="4" t="s">
        <v>195</v>
      </c>
      <c r="X57" s="173" t="str">
        <f t="array" ref="X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 s="173">
        <f t="array" ref="Y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4.1000000000000005</v>
      </c>
      <c r="Z57" s="173">
        <f>Table1[[#This Row],[V2.0 TEC Requirement (kWh/wk)]]*52/3</f>
        <v>71.066666666666677</v>
      </c>
      <c r="AA57" s="173">
        <f>IF(ISNUMBER(Table1[[#This Row],[Typical Electricity Consumption (TEC) (kWh/yr)]]),Table1[[#This Row],[Typical Electricity Consumption (TEC) (kWh/yr)]]-IF(Table1[[#This Row],[Maximum Document Size Width]]&gt;=275,A3_Annual,0),"")</f>
        <v>32.515599999999999</v>
      </c>
      <c r="AB57" s="173">
        <f t="array" ref="AB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58" spans="1:28" ht="57.6">
      <c r="A58" s="3">
        <v>2290010</v>
      </c>
      <c r="B58" s="4" t="s">
        <v>106</v>
      </c>
      <c r="C58" s="4" t="s">
        <v>107</v>
      </c>
      <c r="D58" s="4" t="s">
        <v>196</v>
      </c>
      <c r="E58" s="4" t="s">
        <v>196</v>
      </c>
      <c r="F58" s="4"/>
      <c r="G58" s="4" t="s">
        <v>47</v>
      </c>
      <c r="H58" s="4" t="s">
        <v>48</v>
      </c>
      <c r="I58" s="4">
        <v>279</v>
      </c>
      <c r="J58" s="4">
        <v>432</v>
      </c>
      <c r="K58" s="4"/>
      <c r="L58" s="4" t="s">
        <v>49</v>
      </c>
      <c r="M58" s="4" t="s">
        <v>11</v>
      </c>
      <c r="N58" s="4">
        <v>51</v>
      </c>
      <c r="O58" s="9" t="s">
        <v>50</v>
      </c>
      <c r="P58" s="5">
        <v>2.5</v>
      </c>
      <c r="Q58" s="5">
        <v>130</v>
      </c>
      <c r="R58" s="4">
        <v>37.013599999999997</v>
      </c>
      <c r="S58" s="4" t="s">
        <v>190</v>
      </c>
      <c r="T58" s="67">
        <v>42753</v>
      </c>
      <c r="U58" s="67">
        <v>42621</v>
      </c>
      <c r="V58" s="4" t="s">
        <v>56</v>
      </c>
      <c r="W58" s="4" t="s">
        <v>197</v>
      </c>
      <c r="X58" s="173" t="str">
        <f t="array" ref="X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 s="173">
        <f t="array" ref="Y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4.8999999999999995</v>
      </c>
      <c r="Z58" s="173">
        <f>Table1[[#This Row],[V2.0 TEC Requirement (kWh/wk)]]*52/3</f>
        <v>84.933333333333323</v>
      </c>
      <c r="AA58" s="173">
        <f>IF(ISNUMBER(Table1[[#This Row],[Typical Electricity Consumption (TEC) (kWh/yr)]]),Table1[[#This Row],[Typical Electricity Consumption (TEC) (kWh/yr)]]-IF(Table1[[#This Row],[Maximum Document Size Width]]&gt;=275,A3_Annual,0),"")</f>
        <v>37.013599999999997</v>
      </c>
      <c r="AB58" s="173">
        <f t="array" ref="AB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37.599999999999994</v>
      </c>
    </row>
    <row r="59" spans="1:28" ht="57.6">
      <c r="A59" s="3">
        <v>2257918</v>
      </c>
      <c r="B59" s="4" t="s">
        <v>106</v>
      </c>
      <c r="C59" s="4" t="s">
        <v>107</v>
      </c>
      <c r="D59" s="4" t="s">
        <v>198</v>
      </c>
      <c r="E59" s="4" t="s">
        <v>198</v>
      </c>
      <c r="F59" s="4"/>
      <c r="G59" s="4" t="s">
        <v>47</v>
      </c>
      <c r="H59" s="4" t="s">
        <v>48</v>
      </c>
      <c r="I59" s="4">
        <v>279</v>
      </c>
      <c r="J59" s="4">
        <v>432</v>
      </c>
      <c r="K59" s="4"/>
      <c r="L59" s="4" t="s">
        <v>49</v>
      </c>
      <c r="M59" s="4" t="s">
        <v>11</v>
      </c>
      <c r="N59" s="4">
        <v>55</v>
      </c>
      <c r="O59" s="9" t="s">
        <v>50</v>
      </c>
      <c r="P59" s="5">
        <v>5.2</v>
      </c>
      <c r="Q59" s="5">
        <v>270.39999999999998</v>
      </c>
      <c r="R59" s="4">
        <v>72.480199999999982</v>
      </c>
      <c r="S59" s="4" t="s">
        <v>171</v>
      </c>
      <c r="T59" s="67">
        <v>42400</v>
      </c>
      <c r="U59" s="67">
        <v>42193</v>
      </c>
      <c r="V59" s="4" t="s">
        <v>56</v>
      </c>
      <c r="W59" s="4" t="s">
        <v>199</v>
      </c>
      <c r="X59" s="173" t="str">
        <f t="array" ref="X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 s="173">
        <f t="array" ref="Y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5.8999999999999995</v>
      </c>
      <c r="Z59" s="173">
        <f>Table1[[#This Row],[V2.0 TEC Requirement (kWh/wk)]]*52/3</f>
        <v>102.26666666666665</v>
      </c>
      <c r="AA59" s="173">
        <f>IF(ISNUMBER(Table1[[#This Row],[Typical Electricity Consumption (TEC) (kWh/yr)]]),Table1[[#This Row],[Typical Electricity Consumption (TEC) (kWh/yr)]]-IF(Table1[[#This Row],[Maximum Document Size Width]]&gt;=275,A3_Annual,0),"")</f>
        <v>72.480199999999982</v>
      </c>
      <c r="AB59" s="173">
        <f t="array" ref="AB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60" spans="1:28" ht="57.6">
      <c r="A60" s="6">
        <v>2257920</v>
      </c>
      <c r="B60" s="7" t="s">
        <v>106</v>
      </c>
      <c r="C60" s="7" t="s">
        <v>107</v>
      </c>
      <c r="D60" s="7" t="s">
        <v>200</v>
      </c>
      <c r="E60" s="7" t="s">
        <v>200</v>
      </c>
      <c r="F60" s="7"/>
      <c r="G60" s="7" t="s">
        <v>47</v>
      </c>
      <c r="H60" s="7" t="s">
        <v>48</v>
      </c>
      <c r="I60" s="7">
        <v>279</v>
      </c>
      <c r="J60" s="7">
        <v>432</v>
      </c>
      <c r="K60" s="7"/>
      <c r="L60" s="7" t="s">
        <v>49</v>
      </c>
      <c r="M60" s="7" t="s">
        <v>11</v>
      </c>
      <c r="N60" s="7">
        <v>65</v>
      </c>
      <c r="O60" s="10" t="s">
        <v>50</v>
      </c>
      <c r="P60" s="8">
        <v>5.8</v>
      </c>
      <c r="Q60" s="8">
        <v>301.60000000000002</v>
      </c>
      <c r="R60" s="7">
        <v>79.864199999999968</v>
      </c>
      <c r="S60" s="7" t="s">
        <v>171</v>
      </c>
      <c r="T60" s="68">
        <v>42400</v>
      </c>
      <c r="U60" s="68">
        <v>42193</v>
      </c>
      <c r="V60" s="7" t="s">
        <v>56</v>
      </c>
      <c r="W60" s="7" t="s">
        <v>201</v>
      </c>
      <c r="X60" s="173" t="str">
        <f t="array" ref="X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 s="173">
        <f t="array" ref="Y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60" s="173">
        <f>Table1[[#This Row],[V2.0 TEC Requirement (kWh/wk)]]*52/3</f>
        <v>145.6</v>
      </c>
      <c r="AA60" s="173">
        <f>IF(ISNUMBER(Table1[[#This Row],[Typical Electricity Consumption (TEC) (kWh/yr)]]),Table1[[#This Row],[Typical Electricity Consumption (TEC) (kWh/yr)]]-IF(Table1[[#This Row],[Maximum Document Size Width]]&gt;=275,A3_Annual,0),"")</f>
        <v>79.864199999999968</v>
      </c>
      <c r="AB60" s="173">
        <f t="array" ref="AB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61" spans="1:28" ht="57.6">
      <c r="A61" s="6">
        <v>2258006</v>
      </c>
      <c r="B61" s="7" t="s">
        <v>106</v>
      </c>
      <c r="C61" s="7" t="s">
        <v>107</v>
      </c>
      <c r="D61" s="7" t="s">
        <v>202</v>
      </c>
      <c r="E61" s="7" t="s">
        <v>202</v>
      </c>
      <c r="F61" s="7"/>
      <c r="G61" s="7" t="s">
        <v>47</v>
      </c>
      <c r="H61" s="7" t="s">
        <v>48</v>
      </c>
      <c r="I61" s="7">
        <v>279</v>
      </c>
      <c r="J61" s="7">
        <v>432</v>
      </c>
      <c r="K61" s="7"/>
      <c r="L61" s="7" t="s">
        <v>49</v>
      </c>
      <c r="M61" s="7" t="s">
        <v>11</v>
      </c>
      <c r="N61" s="7">
        <v>75</v>
      </c>
      <c r="O61" s="10" t="s">
        <v>50</v>
      </c>
      <c r="P61" s="8">
        <v>6.3</v>
      </c>
      <c r="Q61" s="8">
        <v>327.60000000000002</v>
      </c>
      <c r="R61" s="7">
        <v>87.209199999999996</v>
      </c>
      <c r="S61" s="7" t="s">
        <v>171</v>
      </c>
      <c r="T61" s="68">
        <v>42400</v>
      </c>
      <c r="U61" s="68">
        <v>42193</v>
      </c>
      <c r="V61" s="7" t="s">
        <v>56</v>
      </c>
      <c r="W61" s="7" t="s">
        <v>203</v>
      </c>
      <c r="X61" s="173" t="str">
        <f t="array" ref="X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1" s="173">
        <f t="array" ref="Y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61" s="173">
        <f>Table1[[#This Row],[V2.0 TEC Requirement (kWh/wk)]]*52/3</f>
        <v>188.93333333333337</v>
      </c>
      <c r="AA61" s="173">
        <f>IF(ISNUMBER(Table1[[#This Row],[Typical Electricity Consumption (TEC) (kWh/yr)]]),Table1[[#This Row],[Typical Electricity Consumption (TEC) (kWh/yr)]]-IF(Table1[[#This Row],[Maximum Document Size Width]]&gt;=275,A3_Annual,0),"")</f>
        <v>87.209199999999996</v>
      </c>
      <c r="AB61" s="173">
        <f t="array" ref="AB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62" spans="1:28" ht="57.6">
      <c r="A62" s="3">
        <v>2257919</v>
      </c>
      <c r="B62" s="4" t="s">
        <v>106</v>
      </c>
      <c r="C62" s="4" t="s">
        <v>107</v>
      </c>
      <c r="D62" s="4" t="s">
        <v>204</v>
      </c>
      <c r="E62" s="4" t="s">
        <v>204</v>
      </c>
      <c r="F62" s="4"/>
      <c r="G62" s="4" t="s">
        <v>47</v>
      </c>
      <c r="H62" s="4" t="s">
        <v>48</v>
      </c>
      <c r="I62" s="4">
        <v>279</v>
      </c>
      <c r="J62" s="4">
        <v>432</v>
      </c>
      <c r="K62" s="4"/>
      <c r="L62" s="4" t="s">
        <v>49</v>
      </c>
      <c r="M62" s="4" t="s">
        <v>11</v>
      </c>
      <c r="N62" s="4">
        <v>105</v>
      </c>
      <c r="O62" s="9" t="s">
        <v>50</v>
      </c>
      <c r="P62" s="5">
        <v>10.5</v>
      </c>
      <c r="Q62" s="5">
        <v>546</v>
      </c>
      <c r="R62" s="4">
        <v>140.4572</v>
      </c>
      <c r="S62" s="4" t="s">
        <v>171</v>
      </c>
      <c r="T62" s="67">
        <v>42400</v>
      </c>
      <c r="U62" s="67">
        <v>42193</v>
      </c>
      <c r="V62" s="4" t="s">
        <v>56</v>
      </c>
      <c r="W62" s="4" t="s">
        <v>205</v>
      </c>
      <c r="X62" s="173" t="str">
        <f t="array" ref="X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2" s="173">
        <f t="array" ref="Y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27.150000000000002</v>
      </c>
      <c r="Z62" s="173">
        <f>Table1[[#This Row],[V2.0 TEC Requirement (kWh/wk)]]*52/3</f>
        <v>470.60000000000008</v>
      </c>
      <c r="AA62" s="173">
        <f>IF(ISNUMBER(Table1[[#This Row],[Typical Electricity Consumption (TEC) (kWh/yr)]]),Table1[[#This Row],[Typical Electricity Consumption (TEC) (kWh/yr)]]-IF(Table1[[#This Row],[Maximum Document Size Width]]&gt;=275,A3_Annual,0),"")</f>
        <v>140.4572</v>
      </c>
      <c r="AB62" s="173">
        <f t="array" ref="AB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169.8</v>
      </c>
    </row>
    <row r="63" spans="1:28" ht="57.6">
      <c r="A63" s="6">
        <v>2258007</v>
      </c>
      <c r="B63" s="7" t="s">
        <v>106</v>
      </c>
      <c r="C63" s="7" t="s">
        <v>107</v>
      </c>
      <c r="D63" s="7" t="s">
        <v>206</v>
      </c>
      <c r="E63" s="7" t="s">
        <v>206</v>
      </c>
      <c r="F63" s="7"/>
      <c r="G63" s="7" t="s">
        <v>47</v>
      </c>
      <c r="H63" s="7" t="s">
        <v>48</v>
      </c>
      <c r="I63" s="7">
        <v>279</v>
      </c>
      <c r="J63" s="7">
        <v>432</v>
      </c>
      <c r="K63" s="7"/>
      <c r="L63" s="7" t="s">
        <v>49</v>
      </c>
      <c r="M63" s="7" t="s">
        <v>11</v>
      </c>
      <c r="N63" s="7">
        <v>85</v>
      </c>
      <c r="O63" s="10" t="s">
        <v>50</v>
      </c>
      <c r="P63" s="8">
        <v>9</v>
      </c>
      <c r="Q63" s="8">
        <v>468</v>
      </c>
      <c r="R63" s="7">
        <v>121.68519999999998</v>
      </c>
      <c r="S63" s="7" t="s">
        <v>171</v>
      </c>
      <c r="T63" s="68">
        <v>42400</v>
      </c>
      <c r="U63" s="68">
        <v>42193</v>
      </c>
      <c r="V63" s="7" t="s">
        <v>56</v>
      </c>
      <c r="W63" s="7" t="s">
        <v>207</v>
      </c>
      <c r="X63" s="173" t="str">
        <f t="array" ref="X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3" s="173">
        <f t="array" ref="Y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15.150000000000002</v>
      </c>
      <c r="Z63" s="173">
        <f>Table1[[#This Row],[V2.0 TEC Requirement (kWh/wk)]]*52/3</f>
        <v>262.60000000000002</v>
      </c>
      <c r="AA63" s="173">
        <f>IF(ISNUMBER(Table1[[#This Row],[Typical Electricity Consumption (TEC) (kWh/yr)]]),Table1[[#This Row],[Typical Electricity Consumption (TEC) (kWh/yr)]]-IF(Table1[[#This Row],[Maximum Document Size Width]]&gt;=275,A3_Annual,0),"")</f>
        <v>121.68519999999998</v>
      </c>
      <c r="AB63" s="173">
        <f t="array" ref="AB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93.800000000000011</v>
      </c>
    </row>
    <row r="64" spans="1:28" ht="57.6">
      <c r="A64" s="3">
        <v>2257921</v>
      </c>
      <c r="B64" s="4" t="s">
        <v>106</v>
      </c>
      <c r="C64" s="4" t="s">
        <v>107</v>
      </c>
      <c r="D64" s="4" t="s">
        <v>208</v>
      </c>
      <c r="E64" s="4" t="s">
        <v>208</v>
      </c>
      <c r="F64" s="4"/>
      <c r="G64" s="4" t="s">
        <v>47</v>
      </c>
      <c r="H64" s="4" t="s">
        <v>48</v>
      </c>
      <c r="I64" s="4">
        <v>279</v>
      </c>
      <c r="J64" s="4">
        <v>432</v>
      </c>
      <c r="K64" s="4"/>
      <c r="L64" s="4" t="s">
        <v>49</v>
      </c>
      <c r="M64" s="4" t="s">
        <v>11</v>
      </c>
      <c r="N64" s="4">
        <v>95</v>
      </c>
      <c r="O64" s="9" t="s">
        <v>50</v>
      </c>
      <c r="P64" s="5">
        <v>9.8000000000000007</v>
      </c>
      <c r="Q64" s="5">
        <v>509.6</v>
      </c>
      <c r="R64" s="4">
        <v>131.85120000000001</v>
      </c>
      <c r="S64" s="4" t="s">
        <v>171</v>
      </c>
      <c r="T64" s="67">
        <v>42400</v>
      </c>
      <c r="U64" s="67">
        <v>42193</v>
      </c>
      <c r="V64" s="4" t="s">
        <v>56</v>
      </c>
      <c r="W64" s="4" t="s">
        <v>209</v>
      </c>
      <c r="X64" s="173" t="str">
        <f t="array" ref="X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 s="173">
        <f t="array" ref="Y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21.150000000000002</v>
      </c>
      <c r="Z64" s="173">
        <f>Table1[[#This Row],[V2.0 TEC Requirement (kWh/wk)]]*52/3</f>
        <v>366.60000000000008</v>
      </c>
      <c r="AA64" s="173">
        <f>IF(ISNUMBER(Table1[[#This Row],[Typical Electricity Consumption (TEC) (kWh/yr)]]),Table1[[#This Row],[Typical Electricity Consumption (TEC) (kWh/yr)]]-IF(Table1[[#This Row],[Maximum Document Size Width]]&gt;=275,A3_Annual,0),"")</f>
        <v>131.85120000000001</v>
      </c>
      <c r="AB64" s="173">
        <f t="array" ref="AB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131.80000000000001</v>
      </c>
    </row>
    <row r="65" spans="1:28" ht="57.6">
      <c r="A65" s="6">
        <v>2295710</v>
      </c>
      <c r="B65" s="7" t="s">
        <v>106</v>
      </c>
      <c r="C65" s="7" t="s">
        <v>107</v>
      </c>
      <c r="D65" s="7" t="s">
        <v>210</v>
      </c>
      <c r="E65" s="7" t="s">
        <v>210</v>
      </c>
      <c r="F65" s="7"/>
      <c r="G65" s="7" t="s">
        <v>47</v>
      </c>
      <c r="H65" s="7" t="s">
        <v>48</v>
      </c>
      <c r="I65" s="7">
        <v>216</v>
      </c>
      <c r="J65" s="7">
        <v>356</v>
      </c>
      <c r="K65" s="7"/>
      <c r="L65" s="7" t="s">
        <v>49</v>
      </c>
      <c r="M65" s="7" t="s">
        <v>14</v>
      </c>
      <c r="N65" s="7">
        <v>26</v>
      </c>
      <c r="O65" s="10" t="s">
        <v>50</v>
      </c>
      <c r="P65" s="8">
        <v>0.8</v>
      </c>
      <c r="Q65" s="8">
        <v>41.6</v>
      </c>
      <c r="R65" s="7">
        <v>13.26975</v>
      </c>
      <c r="S65" s="7" t="s">
        <v>190</v>
      </c>
      <c r="T65" s="68">
        <v>42850</v>
      </c>
      <c r="U65" s="68">
        <v>42628</v>
      </c>
      <c r="V65" s="7" t="s">
        <v>56</v>
      </c>
      <c r="W65" s="7" t="s">
        <v>211</v>
      </c>
      <c r="X65" s="173" t="str">
        <f t="array" ref="X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 s="173">
        <f t="array" ref="Y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3.4299999999999997</v>
      </c>
      <c r="Z65" s="173">
        <f>Table1[[#This Row],[V2.0 TEC Requirement (kWh/wk)]]*52/3</f>
        <v>59.453333333333326</v>
      </c>
      <c r="AA65" s="173">
        <f>IF(ISNUMBER(Table1[[#This Row],[Typical Electricity Consumption (TEC) (kWh/yr)]]),Table1[[#This Row],[Typical Electricity Consumption (TEC) (kWh/yr)]]-IF(Table1[[#This Row],[Maximum Document Size Width]]&gt;=275,A3_Annual,0),"")</f>
        <v>13.26975</v>
      </c>
      <c r="AB65" s="173">
        <f t="array" ref="AB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19.300000000000004</v>
      </c>
    </row>
    <row r="66" spans="1:28" ht="57.6">
      <c r="A66" s="3">
        <v>2295711</v>
      </c>
      <c r="B66" s="4" t="s">
        <v>106</v>
      </c>
      <c r="C66" s="4" t="s">
        <v>107</v>
      </c>
      <c r="D66" s="4" t="s">
        <v>212</v>
      </c>
      <c r="E66" s="4" t="s">
        <v>212</v>
      </c>
      <c r="F66" s="4"/>
      <c r="G66" s="4" t="s">
        <v>47</v>
      </c>
      <c r="H66" s="4" t="s">
        <v>48</v>
      </c>
      <c r="I66" s="4">
        <v>304</v>
      </c>
      <c r="J66" s="4">
        <v>457</v>
      </c>
      <c r="K66" s="4"/>
      <c r="L66" s="4" t="s">
        <v>49</v>
      </c>
      <c r="M66" s="4" t="s">
        <v>14</v>
      </c>
      <c r="N66" s="4">
        <v>25</v>
      </c>
      <c r="O66" s="9" t="s">
        <v>50</v>
      </c>
      <c r="P66" s="5">
        <v>1</v>
      </c>
      <c r="Q66" s="5">
        <v>52</v>
      </c>
      <c r="R66" s="4">
        <v>16.142208333333333</v>
      </c>
      <c r="S66" s="4" t="s">
        <v>171</v>
      </c>
      <c r="T66" s="67">
        <v>42850</v>
      </c>
      <c r="U66" s="67">
        <v>42649</v>
      </c>
      <c r="V66" s="4" t="s">
        <v>56</v>
      </c>
      <c r="W66" s="4" t="s">
        <v>213</v>
      </c>
      <c r="X66" s="173" t="str">
        <f t="array" ref="X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 s="173">
        <f t="array" ref="Y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66" s="173">
        <f>Table1[[#This Row],[V2.0 TEC Requirement (kWh/wk)]]*52/3</f>
        <v>62.4</v>
      </c>
      <c r="AA66" s="173">
        <f>IF(ISNUMBER(Table1[[#This Row],[Typical Electricity Consumption (TEC) (kWh/yr)]]),Table1[[#This Row],[Typical Electricity Consumption (TEC) (kWh/yr)]]-IF(Table1[[#This Row],[Maximum Document Size Width]]&gt;=275,A3_Annual,0),"")</f>
        <v>16.142208333333333</v>
      </c>
      <c r="AB66" s="173">
        <f t="array" ref="AB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67" spans="1:28" ht="57.6">
      <c r="A67" s="6">
        <v>2295712</v>
      </c>
      <c r="B67" s="7" t="s">
        <v>106</v>
      </c>
      <c r="C67" s="7" t="s">
        <v>107</v>
      </c>
      <c r="D67" s="7" t="s">
        <v>214</v>
      </c>
      <c r="E67" s="7" t="s">
        <v>214</v>
      </c>
      <c r="F67" s="7"/>
      <c r="G67" s="7" t="s">
        <v>47</v>
      </c>
      <c r="H67" s="7" t="s">
        <v>48</v>
      </c>
      <c r="I67" s="7">
        <v>304</v>
      </c>
      <c r="J67" s="7">
        <v>457</v>
      </c>
      <c r="K67" s="7"/>
      <c r="L67" s="7" t="s">
        <v>49</v>
      </c>
      <c r="M67" s="7" t="s">
        <v>14</v>
      </c>
      <c r="N67" s="7">
        <v>30</v>
      </c>
      <c r="O67" s="10" t="s">
        <v>50</v>
      </c>
      <c r="P67" s="8">
        <v>1.2</v>
      </c>
      <c r="Q67" s="8">
        <v>62.4</v>
      </c>
      <c r="R67" s="7">
        <v>19.204249999999998</v>
      </c>
      <c r="S67" s="7" t="s">
        <v>171</v>
      </c>
      <c r="T67" s="68">
        <v>42850</v>
      </c>
      <c r="U67" s="68">
        <v>42649</v>
      </c>
      <c r="V67" s="7" t="s">
        <v>56</v>
      </c>
      <c r="W67" s="7" t="s">
        <v>215</v>
      </c>
      <c r="X67" s="173" t="str">
        <f t="array" ref="X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 s="173">
        <f t="array" ref="Y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7" s="173">
        <f>Table1[[#This Row],[V2.0 TEC Requirement (kWh/wk)]]*52/3</f>
        <v>73.666666666666671</v>
      </c>
      <c r="AA67" s="173">
        <f>IF(ISNUMBER(Table1[[#This Row],[Typical Electricity Consumption (TEC) (kWh/yr)]]),Table1[[#This Row],[Typical Electricity Consumption (TEC) (kWh/yr)]]-IF(Table1[[#This Row],[Maximum Document Size Width]]&gt;=275,A3_Annual,0),"")</f>
        <v>19.204249999999998</v>
      </c>
      <c r="AB67" s="173">
        <f t="array" ref="AB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8" spans="1:28" ht="57.6">
      <c r="A68" s="3">
        <v>2295709</v>
      </c>
      <c r="B68" s="4" t="s">
        <v>106</v>
      </c>
      <c r="C68" s="4" t="s">
        <v>107</v>
      </c>
      <c r="D68" s="4" t="s">
        <v>216</v>
      </c>
      <c r="E68" s="4" t="s">
        <v>216</v>
      </c>
      <c r="F68" s="4"/>
      <c r="G68" s="4" t="s">
        <v>47</v>
      </c>
      <c r="H68" s="4" t="s">
        <v>48</v>
      </c>
      <c r="I68" s="4">
        <v>216</v>
      </c>
      <c r="J68" s="4">
        <v>356</v>
      </c>
      <c r="K68" s="4"/>
      <c r="L68" s="4" t="s">
        <v>49</v>
      </c>
      <c r="M68" s="4" t="s">
        <v>14</v>
      </c>
      <c r="N68" s="4">
        <v>36</v>
      </c>
      <c r="O68" s="9" t="s">
        <v>50</v>
      </c>
      <c r="P68" s="5">
        <v>1.2</v>
      </c>
      <c r="Q68" s="5">
        <v>62.4</v>
      </c>
      <c r="R68" s="4">
        <v>19.344000000000001</v>
      </c>
      <c r="S68" s="4" t="s">
        <v>190</v>
      </c>
      <c r="T68" s="67">
        <v>42850</v>
      </c>
      <c r="U68" s="67">
        <v>42628</v>
      </c>
      <c r="V68" s="4" t="s">
        <v>56</v>
      </c>
      <c r="W68" s="4" t="s">
        <v>217</v>
      </c>
      <c r="X68" s="173" t="str">
        <f t="array" ref="X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 s="173">
        <f t="array" ref="Y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5.15</v>
      </c>
      <c r="Z68" s="173">
        <f>Table1[[#This Row],[V2.0 TEC Requirement (kWh/wk)]]*52/3</f>
        <v>89.266666666666666</v>
      </c>
      <c r="AA68" s="173">
        <f>IF(ISNUMBER(Table1[[#This Row],[Typical Electricity Consumption (TEC) (kWh/yr)]]),Table1[[#This Row],[Typical Electricity Consumption (TEC) (kWh/yr)]]-IF(Table1[[#This Row],[Maximum Document Size Width]]&gt;=275,A3_Annual,0),"")</f>
        <v>19.344000000000001</v>
      </c>
      <c r="AB68" s="173">
        <f t="array" ref="AB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28.299999999999997</v>
      </c>
    </row>
    <row r="69" spans="1:28" ht="57.6">
      <c r="A69" s="6">
        <v>2275574</v>
      </c>
      <c r="B69" s="7" t="s">
        <v>106</v>
      </c>
      <c r="C69" s="7" t="s">
        <v>107</v>
      </c>
      <c r="D69" s="7" t="s">
        <v>218</v>
      </c>
      <c r="E69" s="7" t="s">
        <v>218</v>
      </c>
      <c r="F69" s="7"/>
      <c r="G69" s="7" t="s">
        <v>47</v>
      </c>
      <c r="H69" s="7" t="s">
        <v>48</v>
      </c>
      <c r="I69" s="7">
        <v>304</v>
      </c>
      <c r="J69" s="7">
        <v>457</v>
      </c>
      <c r="K69" s="7"/>
      <c r="L69" s="7" t="s">
        <v>49</v>
      </c>
      <c r="M69" s="7" t="s">
        <v>14</v>
      </c>
      <c r="N69" s="7">
        <v>35</v>
      </c>
      <c r="O69" s="10" t="s">
        <v>50</v>
      </c>
      <c r="P69" s="8">
        <v>1.6</v>
      </c>
      <c r="Q69" s="8">
        <v>83.2</v>
      </c>
      <c r="R69" s="7">
        <v>25.066600000000001</v>
      </c>
      <c r="S69" s="7" t="s">
        <v>121</v>
      </c>
      <c r="T69" s="68">
        <v>42590</v>
      </c>
      <c r="U69" s="68">
        <v>42411</v>
      </c>
      <c r="V69" s="7" t="s">
        <v>56</v>
      </c>
      <c r="W69" s="7" t="s">
        <v>219</v>
      </c>
      <c r="X69" s="173" t="str">
        <f t="array" ref="X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 s="173">
        <f t="array" ref="Y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69" s="173">
        <f>Table1[[#This Row],[V2.0 TEC Requirement (kWh/wk)]]*52/3</f>
        <v>91</v>
      </c>
      <c r="AA69" s="173">
        <f>IF(ISNUMBER(Table1[[#This Row],[Typical Electricity Consumption (TEC) (kWh/yr)]]),Table1[[#This Row],[Typical Electricity Consumption (TEC) (kWh/yr)]]-IF(Table1[[#This Row],[Maximum Document Size Width]]&gt;=275,A3_Annual,0),"")</f>
        <v>25.066600000000001</v>
      </c>
      <c r="AB69" s="173">
        <f t="array" ref="AB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70" spans="1:28" ht="57.6">
      <c r="A70" s="3">
        <v>2276099</v>
      </c>
      <c r="B70" s="4" t="s">
        <v>106</v>
      </c>
      <c r="C70" s="4" t="s">
        <v>107</v>
      </c>
      <c r="D70" s="4" t="s">
        <v>220</v>
      </c>
      <c r="E70" s="4" t="s">
        <v>220</v>
      </c>
      <c r="F70" s="4"/>
      <c r="G70" s="4" t="s">
        <v>47</v>
      </c>
      <c r="H70" s="4" t="s">
        <v>48</v>
      </c>
      <c r="I70" s="4">
        <v>304</v>
      </c>
      <c r="J70" s="4">
        <v>457</v>
      </c>
      <c r="K70" s="4"/>
      <c r="L70" s="4" t="s">
        <v>49</v>
      </c>
      <c r="M70" s="4" t="s">
        <v>14</v>
      </c>
      <c r="N70" s="4">
        <v>40</v>
      </c>
      <c r="O70" s="9" t="s">
        <v>50</v>
      </c>
      <c r="P70" s="5">
        <v>2</v>
      </c>
      <c r="Q70" s="5">
        <v>104</v>
      </c>
      <c r="R70" s="4">
        <v>30.292599999999993</v>
      </c>
      <c r="S70" s="4" t="s">
        <v>121</v>
      </c>
      <c r="T70" s="67">
        <v>42590</v>
      </c>
      <c r="U70" s="67">
        <v>42411</v>
      </c>
      <c r="V70" s="4" t="s">
        <v>56</v>
      </c>
      <c r="W70" s="4" t="s">
        <v>221</v>
      </c>
      <c r="X70" s="173" t="str">
        <f t="array" ref="X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 s="173">
        <f t="array" ref="Y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70" s="173">
        <f>Table1[[#This Row],[V2.0 TEC Requirement (kWh/wk)]]*52/3</f>
        <v>108.33333333333333</v>
      </c>
      <c r="AA70" s="173">
        <f>IF(ISNUMBER(Table1[[#This Row],[Typical Electricity Consumption (TEC) (kWh/yr)]]),Table1[[#This Row],[Typical Electricity Consumption (TEC) (kWh/yr)]]-IF(Table1[[#This Row],[Maximum Document Size Width]]&gt;=275,A3_Annual,0),"")</f>
        <v>30.292599999999993</v>
      </c>
      <c r="AB70" s="173">
        <f t="array" ref="AB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71" spans="1:28" ht="57.6">
      <c r="A71" s="3">
        <v>2275575</v>
      </c>
      <c r="B71" s="4" t="s">
        <v>106</v>
      </c>
      <c r="C71" s="4" t="s">
        <v>107</v>
      </c>
      <c r="D71" s="4" t="s">
        <v>222</v>
      </c>
      <c r="E71" s="4" t="s">
        <v>222</v>
      </c>
      <c r="F71" s="4"/>
      <c r="G71" s="4" t="s">
        <v>47</v>
      </c>
      <c r="H71" s="4" t="s">
        <v>48</v>
      </c>
      <c r="I71" s="4">
        <v>304</v>
      </c>
      <c r="J71" s="4">
        <v>457</v>
      </c>
      <c r="K71" s="4"/>
      <c r="L71" s="4" t="s">
        <v>49</v>
      </c>
      <c r="M71" s="4" t="s">
        <v>14</v>
      </c>
      <c r="N71" s="4">
        <v>50</v>
      </c>
      <c r="O71" s="9" t="s">
        <v>50</v>
      </c>
      <c r="P71" s="5">
        <v>2.5</v>
      </c>
      <c r="Q71" s="5">
        <v>130</v>
      </c>
      <c r="R71" s="4">
        <v>36.389600000000002</v>
      </c>
      <c r="S71" s="4" t="s">
        <v>121</v>
      </c>
      <c r="T71" s="67">
        <v>42590</v>
      </c>
      <c r="U71" s="67">
        <v>42411</v>
      </c>
      <c r="V71" s="4" t="s">
        <v>56</v>
      </c>
      <c r="W71" s="4" t="s">
        <v>223</v>
      </c>
      <c r="X71" s="173" t="str">
        <f t="array" ref="X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 s="173">
        <f t="array" ref="Y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71" s="173">
        <f>Table1[[#This Row],[V2.0 TEC Requirement (kWh/wk)]]*52/3</f>
        <v>143</v>
      </c>
      <c r="AA71" s="173">
        <f>IF(ISNUMBER(Table1[[#This Row],[Typical Electricity Consumption (TEC) (kWh/yr)]]),Table1[[#This Row],[Typical Electricity Consumption (TEC) (kWh/yr)]]-IF(Table1[[#This Row],[Maximum Document Size Width]]&gt;=275,A3_Annual,0),"")</f>
        <v>36.389600000000002</v>
      </c>
      <c r="AB71" s="173">
        <f t="array" ref="AB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72" spans="1:28" ht="57.6">
      <c r="A72" s="3">
        <v>2275576</v>
      </c>
      <c r="B72" s="4" t="s">
        <v>106</v>
      </c>
      <c r="C72" s="4" t="s">
        <v>107</v>
      </c>
      <c r="D72" s="4" t="s">
        <v>224</v>
      </c>
      <c r="E72" s="4" t="s">
        <v>224</v>
      </c>
      <c r="F72" s="4"/>
      <c r="G72" s="4" t="s">
        <v>47</v>
      </c>
      <c r="H72" s="4" t="s">
        <v>48</v>
      </c>
      <c r="I72" s="4">
        <v>304</v>
      </c>
      <c r="J72" s="4">
        <v>457</v>
      </c>
      <c r="K72" s="4"/>
      <c r="L72" s="4" t="s">
        <v>49</v>
      </c>
      <c r="M72" s="4" t="s">
        <v>14</v>
      </c>
      <c r="N72" s="4">
        <v>60</v>
      </c>
      <c r="O72" s="9" t="s">
        <v>50</v>
      </c>
      <c r="P72" s="5">
        <v>3.2</v>
      </c>
      <c r="Q72" s="5">
        <v>166.4</v>
      </c>
      <c r="R72" s="4">
        <v>44.89159999999999</v>
      </c>
      <c r="S72" s="4" t="s">
        <v>121</v>
      </c>
      <c r="T72" s="67">
        <v>42590</v>
      </c>
      <c r="U72" s="67">
        <v>42411</v>
      </c>
      <c r="V72" s="4" t="s">
        <v>56</v>
      </c>
      <c r="W72" s="4" t="s">
        <v>225</v>
      </c>
      <c r="X72" s="173" t="str">
        <f t="array" ref="X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2" s="173">
        <f t="array" ref="Y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2" s="173">
        <f>Table1[[#This Row],[V2.0 TEC Requirement (kWh/wk)]]*52/3</f>
        <v>177.66666666666666</v>
      </c>
      <c r="AA72" s="173">
        <f>IF(ISNUMBER(Table1[[#This Row],[Typical Electricity Consumption (TEC) (kWh/yr)]]),Table1[[#This Row],[Typical Electricity Consumption (TEC) (kWh/yr)]]-IF(Table1[[#This Row],[Maximum Document Size Width]]&gt;=275,A3_Annual,0),"")</f>
        <v>44.89159999999999</v>
      </c>
      <c r="AB72" s="173">
        <f t="array" ref="AB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3" spans="1:28" ht="57.6">
      <c r="A73" s="6">
        <v>2281831</v>
      </c>
      <c r="B73" s="7" t="s">
        <v>106</v>
      </c>
      <c r="C73" s="7" t="s">
        <v>107</v>
      </c>
      <c r="D73" s="7" t="s">
        <v>226</v>
      </c>
      <c r="E73" s="7" t="s">
        <v>226</v>
      </c>
      <c r="F73" s="7"/>
      <c r="G73" s="7" t="s">
        <v>47</v>
      </c>
      <c r="H73" s="7" t="s">
        <v>48</v>
      </c>
      <c r="I73" s="7">
        <v>304</v>
      </c>
      <c r="J73" s="7">
        <v>457</v>
      </c>
      <c r="K73" s="7"/>
      <c r="L73" s="7" t="s">
        <v>49</v>
      </c>
      <c r="M73" s="7" t="s">
        <v>14</v>
      </c>
      <c r="N73" s="7">
        <v>65</v>
      </c>
      <c r="O73" s="10" t="s">
        <v>50</v>
      </c>
      <c r="P73" s="8">
        <v>4.5</v>
      </c>
      <c r="Q73" s="8">
        <v>234</v>
      </c>
      <c r="R73" s="7">
        <v>63.094199999999994</v>
      </c>
      <c r="S73" s="7" t="s">
        <v>171</v>
      </c>
      <c r="T73" s="68">
        <v>42659</v>
      </c>
      <c r="U73" s="68">
        <v>42527</v>
      </c>
      <c r="V73" s="7" t="s">
        <v>56</v>
      </c>
      <c r="W73" s="7" t="s">
        <v>227</v>
      </c>
      <c r="X73" s="173" t="str">
        <f t="array" ref="X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3" s="173">
        <f t="array" ref="Y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73" s="173">
        <f>Table1[[#This Row],[V2.0 TEC Requirement (kWh/wk)]]*52/3</f>
        <v>195</v>
      </c>
      <c r="AA73" s="173">
        <f>IF(ISNUMBER(Table1[[#This Row],[Typical Electricity Consumption (TEC) (kWh/yr)]]),Table1[[#This Row],[Typical Electricity Consumption (TEC) (kWh/yr)]]-IF(Table1[[#This Row],[Maximum Document Size Width]]&gt;=275,A3_Annual,0),"")</f>
        <v>63.094199999999994</v>
      </c>
      <c r="AB73" s="173">
        <f t="array" ref="AB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74" spans="1:28" ht="57.6">
      <c r="A74" s="3">
        <v>2281832</v>
      </c>
      <c r="B74" s="4" t="s">
        <v>106</v>
      </c>
      <c r="C74" s="4" t="s">
        <v>107</v>
      </c>
      <c r="D74" s="4" t="s">
        <v>228</v>
      </c>
      <c r="E74" s="4" t="s">
        <v>228</v>
      </c>
      <c r="F74" s="4"/>
      <c r="G74" s="4" t="s">
        <v>47</v>
      </c>
      <c r="H74" s="4" t="s">
        <v>48</v>
      </c>
      <c r="I74" s="4">
        <v>304</v>
      </c>
      <c r="J74" s="4">
        <v>457</v>
      </c>
      <c r="K74" s="4"/>
      <c r="L74" s="4" t="s">
        <v>49</v>
      </c>
      <c r="M74" s="4" t="s">
        <v>14</v>
      </c>
      <c r="N74" s="4">
        <v>70</v>
      </c>
      <c r="O74" s="9" t="s">
        <v>50</v>
      </c>
      <c r="P74" s="5">
        <v>4.5999999999999996</v>
      </c>
      <c r="Q74" s="5">
        <v>239.2</v>
      </c>
      <c r="R74" s="4">
        <v>63.874199999999988</v>
      </c>
      <c r="S74" s="4" t="s">
        <v>171</v>
      </c>
      <c r="T74" s="67">
        <v>42659</v>
      </c>
      <c r="U74" s="67">
        <v>42527</v>
      </c>
      <c r="V74" s="4" t="s">
        <v>56</v>
      </c>
      <c r="W74" s="4" t="s">
        <v>229</v>
      </c>
      <c r="X74" s="173" t="str">
        <f t="array" ref="X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4" s="173">
        <f t="array" ref="Y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74" s="173">
        <f>Table1[[#This Row],[V2.0 TEC Requirement (kWh/wk)]]*52/3</f>
        <v>212.33333333333334</v>
      </c>
      <c r="AA74" s="173">
        <f>IF(ISNUMBER(Table1[[#This Row],[Typical Electricity Consumption (TEC) (kWh/yr)]]),Table1[[#This Row],[Typical Electricity Consumption (TEC) (kWh/yr)]]-IF(Table1[[#This Row],[Maximum Document Size Width]]&gt;=275,A3_Annual,0),"")</f>
        <v>63.874199999999988</v>
      </c>
      <c r="AB74" s="173">
        <f t="array" ref="AB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75" spans="1:28" ht="57.6">
      <c r="A75" s="6">
        <v>2281830</v>
      </c>
      <c r="B75" s="7" t="s">
        <v>106</v>
      </c>
      <c r="C75" s="7" t="s">
        <v>107</v>
      </c>
      <c r="D75" s="7" t="s">
        <v>230</v>
      </c>
      <c r="E75" s="7" t="s">
        <v>230</v>
      </c>
      <c r="F75" s="7"/>
      <c r="G75" s="7" t="s">
        <v>47</v>
      </c>
      <c r="H75" s="7" t="s">
        <v>48</v>
      </c>
      <c r="I75" s="7">
        <v>304</v>
      </c>
      <c r="J75" s="7">
        <v>457</v>
      </c>
      <c r="K75" s="7"/>
      <c r="L75" s="7" t="s">
        <v>49</v>
      </c>
      <c r="M75" s="7" t="s">
        <v>14</v>
      </c>
      <c r="N75" s="7">
        <v>80</v>
      </c>
      <c r="O75" s="10" t="s">
        <v>50</v>
      </c>
      <c r="P75" s="8">
        <v>5.5</v>
      </c>
      <c r="Q75" s="8">
        <v>286</v>
      </c>
      <c r="R75" s="7">
        <v>76.172200000000004</v>
      </c>
      <c r="S75" s="7" t="s">
        <v>171</v>
      </c>
      <c r="T75" s="68">
        <v>42659</v>
      </c>
      <c r="U75" s="68">
        <v>42529</v>
      </c>
      <c r="V75" s="7" t="s">
        <v>56</v>
      </c>
      <c r="W75" s="7" t="s">
        <v>231</v>
      </c>
      <c r="X75" s="173" t="str">
        <f t="array" ref="X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 s="173">
        <f t="array" ref="Y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75" s="173">
        <f>Table1[[#This Row],[V2.0 TEC Requirement (kWh/wk)]]*52/3</f>
        <v>333.66666666666674</v>
      </c>
      <c r="AA75" s="173">
        <f>IF(ISNUMBER(Table1[[#This Row],[Typical Electricity Consumption (TEC) (kWh/yr)]]),Table1[[#This Row],[Typical Electricity Consumption (TEC) (kWh/yr)]]-IF(Table1[[#This Row],[Maximum Document Size Width]]&gt;=275,A3_Annual,0),"")</f>
        <v>76.172200000000004</v>
      </c>
      <c r="AB75" s="173">
        <f t="array" ref="AB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76" spans="1:28" ht="57.6">
      <c r="A76" s="3">
        <v>2195833</v>
      </c>
      <c r="B76" s="4" t="s">
        <v>232</v>
      </c>
      <c r="C76" s="4" t="s">
        <v>233</v>
      </c>
      <c r="D76" s="4" t="s">
        <v>234</v>
      </c>
      <c r="E76" s="4" t="s">
        <v>234</v>
      </c>
      <c r="F76" s="4"/>
      <c r="G76" s="4" t="s">
        <v>55</v>
      </c>
      <c r="H76" s="4" t="s">
        <v>48</v>
      </c>
      <c r="I76" s="4">
        <v>216</v>
      </c>
      <c r="J76" s="4">
        <v>297</v>
      </c>
      <c r="K76" s="4"/>
      <c r="L76" s="4" t="s">
        <v>49</v>
      </c>
      <c r="M76" s="4" t="s">
        <v>14</v>
      </c>
      <c r="N76" s="4">
        <v>15</v>
      </c>
      <c r="O76" s="4" t="s">
        <v>81</v>
      </c>
      <c r="P76" s="5">
        <v>0.9</v>
      </c>
      <c r="Q76" s="5">
        <v>46.8</v>
      </c>
      <c r="R76" s="4">
        <v>19.689258333333335</v>
      </c>
      <c r="S76" s="4" t="s">
        <v>60</v>
      </c>
      <c r="T76" s="67">
        <v>41226</v>
      </c>
      <c r="U76" s="67">
        <v>42256</v>
      </c>
      <c r="V76" s="4" t="s">
        <v>235</v>
      </c>
      <c r="W76" s="4" t="s">
        <v>236</v>
      </c>
      <c r="X76" s="173" t="str">
        <f t="array" ref="X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6" s="173">
        <f t="array" ref="Y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1.5999999999999999</v>
      </c>
      <c r="Z76" s="173">
        <f>Table1[[#This Row],[V2.0 TEC Requirement (kWh/wk)]]*52/3</f>
        <v>27.733333333333331</v>
      </c>
      <c r="AA76" s="173">
        <f>IF(ISNUMBER(Table1[[#This Row],[Typical Electricity Consumption (TEC) (kWh/yr)]]),Table1[[#This Row],[Typical Electricity Consumption (TEC) (kWh/yr)]]-IF(Table1[[#This Row],[Maximum Document Size Width]]&gt;=275,A3_Annual,0),"")</f>
        <v>19.689258333333335</v>
      </c>
      <c r="AB76" s="173">
        <f t="array" ref="AB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v>
      </c>
    </row>
    <row r="77" spans="1:28" ht="57.6">
      <c r="A77" s="3">
        <v>2195835</v>
      </c>
      <c r="B77" s="4" t="s">
        <v>232</v>
      </c>
      <c r="C77" s="4" t="s">
        <v>233</v>
      </c>
      <c r="D77" s="4" t="s">
        <v>237</v>
      </c>
      <c r="E77" s="4" t="s">
        <v>237</v>
      </c>
      <c r="F77" s="4"/>
      <c r="G77" s="4" t="s">
        <v>55</v>
      </c>
      <c r="H77" s="4" t="s">
        <v>48</v>
      </c>
      <c r="I77" s="4">
        <v>216</v>
      </c>
      <c r="J77" s="4">
        <v>297</v>
      </c>
      <c r="K77" s="4"/>
      <c r="L77" s="4" t="s">
        <v>49</v>
      </c>
      <c r="M77" s="4" t="s">
        <v>14</v>
      </c>
      <c r="N77" s="4">
        <v>35</v>
      </c>
      <c r="O77" s="4" t="s">
        <v>50</v>
      </c>
      <c r="P77" s="5">
        <v>3.2</v>
      </c>
      <c r="Q77" s="5">
        <v>166.4</v>
      </c>
      <c r="R77" s="4">
        <v>70.272800000000004</v>
      </c>
      <c r="S77" s="4" t="s">
        <v>60</v>
      </c>
      <c r="T77" s="67">
        <v>41086</v>
      </c>
      <c r="U77" s="67">
        <v>42257</v>
      </c>
      <c r="V77" s="4" t="s">
        <v>238</v>
      </c>
      <c r="W77" s="4" t="s">
        <v>239</v>
      </c>
      <c r="X77" s="173" t="str">
        <f t="array" ref="X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7" s="173">
        <f t="array" ref="Y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4.8499999999999996</v>
      </c>
      <c r="Z77" s="173">
        <f>Table1[[#This Row],[V2.0 TEC Requirement (kWh/wk)]]*52/3</f>
        <v>84.066666666666663</v>
      </c>
      <c r="AA77" s="173">
        <f>IF(ISNUMBER(Table1[[#This Row],[Typical Electricity Consumption (TEC) (kWh/yr)]]),Table1[[#This Row],[Typical Electricity Consumption (TEC) (kWh/yr)]]-IF(Table1[[#This Row],[Maximum Document Size Width]]&gt;=275,A3_Annual,0),"")</f>
        <v>70.272800000000004</v>
      </c>
      <c r="AB77" s="173">
        <f t="array" ref="AB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26.5</v>
      </c>
    </row>
    <row r="78" spans="1:28" ht="57.6">
      <c r="A78" s="6">
        <v>2195836</v>
      </c>
      <c r="B78" s="7" t="s">
        <v>232</v>
      </c>
      <c r="C78" s="7" t="s">
        <v>233</v>
      </c>
      <c r="D78" s="7" t="s">
        <v>240</v>
      </c>
      <c r="E78" s="7" t="s">
        <v>240</v>
      </c>
      <c r="F78" s="7"/>
      <c r="G78" s="7" t="s">
        <v>47</v>
      </c>
      <c r="H78" s="7" t="s">
        <v>48</v>
      </c>
      <c r="I78" s="7">
        <v>216</v>
      </c>
      <c r="J78" s="7">
        <v>297</v>
      </c>
      <c r="K78" s="7"/>
      <c r="L78" s="7" t="s">
        <v>49</v>
      </c>
      <c r="M78" s="7" t="s">
        <v>14</v>
      </c>
      <c r="N78" s="7">
        <v>35</v>
      </c>
      <c r="O78" s="7" t="s">
        <v>50</v>
      </c>
      <c r="P78" s="8">
        <v>3</v>
      </c>
      <c r="Q78" s="8">
        <v>156</v>
      </c>
      <c r="R78" s="7">
        <v>74.250800000000012</v>
      </c>
      <c r="S78" s="7" t="s">
        <v>60</v>
      </c>
      <c r="T78" s="68">
        <v>41086</v>
      </c>
      <c r="U78" s="68">
        <v>42257</v>
      </c>
      <c r="V78" s="7" t="s">
        <v>238</v>
      </c>
      <c r="W78" s="7" t="s">
        <v>241</v>
      </c>
      <c r="X78" s="173" t="str">
        <f t="array" ref="X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 s="173">
        <f t="array" ref="Y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4.95</v>
      </c>
      <c r="Z78" s="173">
        <f>Table1[[#This Row],[V2.0 TEC Requirement (kWh/wk)]]*52/3</f>
        <v>85.800000000000011</v>
      </c>
      <c r="AA78" s="173">
        <f>IF(ISNUMBER(Table1[[#This Row],[Typical Electricity Consumption (TEC) (kWh/yr)]]),Table1[[#This Row],[Typical Electricity Consumption (TEC) (kWh/yr)]]-IF(Table1[[#This Row],[Maximum Document Size Width]]&gt;=275,A3_Annual,0),"")</f>
        <v>74.250800000000012</v>
      </c>
      <c r="AB78" s="173">
        <f t="array" ref="AB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79" spans="1:28" ht="57.6">
      <c r="A79" s="3">
        <v>2195115</v>
      </c>
      <c r="B79" s="4" t="s">
        <v>232</v>
      </c>
      <c r="C79" s="4" t="s">
        <v>233</v>
      </c>
      <c r="D79" s="4" t="s">
        <v>242</v>
      </c>
      <c r="E79" s="4" t="s">
        <v>242</v>
      </c>
      <c r="F79" s="4"/>
      <c r="G79" s="4" t="s">
        <v>47</v>
      </c>
      <c r="H79" s="4" t="s">
        <v>48</v>
      </c>
      <c r="I79" s="4">
        <v>216</v>
      </c>
      <c r="J79" s="4">
        <v>356</v>
      </c>
      <c r="K79" s="4"/>
      <c r="L79" s="4" t="s">
        <v>49</v>
      </c>
      <c r="M79" s="4" t="s">
        <v>14</v>
      </c>
      <c r="N79" s="4">
        <v>45</v>
      </c>
      <c r="O79" s="4" t="s">
        <v>50</v>
      </c>
      <c r="P79" s="5">
        <v>6.1</v>
      </c>
      <c r="Q79" s="5">
        <v>317.2</v>
      </c>
      <c r="R79" s="4">
        <v>108.65400000000001</v>
      </c>
      <c r="S79" s="4" t="s">
        <v>60</v>
      </c>
      <c r="T79" s="67">
        <v>41501</v>
      </c>
      <c r="U79" s="67">
        <v>42257</v>
      </c>
      <c r="V79" s="4" t="s">
        <v>235</v>
      </c>
      <c r="W79" s="4" t="s">
        <v>243</v>
      </c>
      <c r="X79" s="173" t="str">
        <f t="array" ref="X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 s="173">
        <f t="array" ref="Y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6.95</v>
      </c>
      <c r="Z79" s="173">
        <f>Table1[[#This Row],[V2.0 TEC Requirement (kWh/wk)]]*52/3</f>
        <v>120.46666666666668</v>
      </c>
      <c r="AA79" s="173">
        <f>IF(ISNUMBER(Table1[[#This Row],[Typical Electricity Consumption (TEC) (kWh/yr)]]),Table1[[#This Row],[Typical Electricity Consumption (TEC) (kWh/yr)]]-IF(Table1[[#This Row],[Maximum Document Size Width]]&gt;=275,A3_Annual,0),"")</f>
        <v>108.65400000000001</v>
      </c>
      <c r="AB79" s="173">
        <f t="array" ref="AB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80" spans="1:28" ht="57.6">
      <c r="A80" s="6">
        <v>2195116</v>
      </c>
      <c r="B80" s="7" t="s">
        <v>232</v>
      </c>
      <c r="C80" s="7" t="s">
        <v>233</v>
      </c>
      <c r="D80" s="7" t="s">
        <v>244</v>
      </c>
      <c r="E80" s="7" t="s">
        <v>244</v>
      </c>
      <c r="F80" s="7"/>
      <c r="G80" s="7" t="s">
        <v>47</v>
      </c>
      <c r="H80" s="7" t="s">
        <v>48</v>
      </c>
      <c r="I80" s="7">
        <v>327</v>
      </c>
      <c r="J80" s="7">
        <v>420</v>
      </c>
      <c r="K80" s="7"/>
      <c r="L80" s="7" t="s">
        <v>49</v>
      </c>
      <c r="M80" s="7" t="s">
        <v>14</v>
      </c>
      <c r="N80" s="7">
        <v>35</v>
      </c>
      <c r="O80" s="7" t="s">
        <v>50</v>
      </c>
      <c r="P80" s="8">
        <v>1.7</v>
      </c>
      <c r="Q80" s="8">
        <v>88.4</v>
      </c>
      <c r="R80" s="7">
        <v>34.460400000000007</v>
      </c>
      <c r="S80" s="7" t="s">
        <v>60</v>
      </c>
      <c r="T80" s="68">
        <v>41501</v>
      </c>
      <c r="U80" s="68">
        <v>42257</v>
      </c>
      <c r="V80" s="7" t="s">
        <v>235</v>
      </c>
      <c r="W80" s="7" t="s">
        <v>245</v>
      </c>
      <c r="X80" s="173" t="str">
        <f t="array" ref="X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 s="173">
        <f t="array" ref="Y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80" s="173">
        <f>Table1[[#This Row],[V2.0 TEC Requirement (kWh/wk)]]*52/3</f>
        <v>91</v>
      </c>
      <c r="AA80" s="173">
        <f>IF(ISNUMBER(Table1[[#This Row],[Typical Electricity Consumption (TEC) (kWh/yr)]]),Table1[[#This Row],[Typical Electricity Consumption (TEC) (kWh/yr)]]-IF(Table1[[#This Row],[Maximum Document Size Width]]&gt;=275,A3_Annual,0),"")</f>
        <v>34.460400000000007</v>
      </c>
      <c r="AB80" s="173">
        <f t="array" ref="AB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81" spans="1:28" ht="46.15">
      <c r="A81" s="6">
        <v>2226141</v>
      </c>
      <c r="B81" s="7" t="s">
        <v>232</v>
      </c>
      <c r="C81" s="7" t="s">
        <v>233</v>
      </c>
      <c r="D81" s="7" t="s">
        <v>246</v>
      </c>
      <c r="E81" s="7" t="s">
        <v>247</v>
      </c>
      <c r="F81" s="7"/>
      <c r="G81" s="7" t="s">
        <v>55</v>
      </c>
      <c r="H81" s="7" t="s">
        <v>48</v>
      </c>
      <c r="I81" s="7">
        <v>216</v>
      </c>
      <c r="J81" s="7">
        <v>356</v>
      </c>
      <c r="K81" s="7"/>
      <c r="L81" s="7" t="s">
        <v>49</v>
      </c>
      <c r="M81" s="7" t="s">
        <v>11</v>
      </c>
      <c r="N81" s="7">
        <v>26</v>
      </c>
      <c r="O81" s="7" t="s">
        <v>248</v>
      </c>
      <c r="P81" s="8">
        <v>1</v>
      </c>
      <c r="Q81" s="8">
        <v>52</v>
      </c>
      <c r="R81" s="7">
        <v>16.376100000000001</v>
      </c>
      <c r="S81" s="7" t="s">
        <v>60</v>
      </c>
      <c r="T81" s="68">
        <v>42143</v>
      </c>
      <c r="U81" s="68">
        <v>42142</v>
      </c>
      <c r="V81" s="7" t="s">
        <v>249</v>
      </c>
      <c r="W81" s="7" t="s">
        <v>250</v>
      </c>
      <c r="X81" s="173" t="str">
        <f t="array" ref="X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1" s="173">
        <f t="array" ref="Y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1.26</v>
      </c>
      <c r="Z81" s="173">
        <f>Table1[[#This Row],[V2.0 TEC Requirement (kWh/wk)]]*52/3</f>
        <v>21.84</v>
      </c>
      <c r="AA81" s="173">
        <f>IF(ISNUMBER(Table1[[#This Row],[Typical Electricity Consumption (TEC) (kWh/yr)]]),Table1[[#This Row],[Typical Electricity Consumption (TEC) (kWh/yr)]]-IF(Table1[[#This Row],[Maximum Document Size Width]]&gt;=275,A3_Annual,0),"")</f>
        <v>16.376100000000001</v>
      </c>
      <c r="AB81" s="173">
        <f t="array" ref="AB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16.599999999999998</v>
      </c>
    </row>
    <row r="82" spans="1:28" ht="46.15">
      <c r="A82" s="6">
        <v>2226143</v>
      </c>
      <c r="B82" s="7" t="s">
        <v>232</v>
      </c>
      <c r="C82" s="7" t="s">
        <v>233</v>
      </c>
      <c r="D82" s="7" t="s">
        <v>251</v>
      </c>
      <c r="E82" s="7" t="s">
        <v>252</v>
      </c>
      <c r="F82" s="7"/>
      <c r="G82" s="7" t="s">
        <v>47</v>
      </c>
      <c r="H82" s="7" t="s">
        <v>48</v>
      </c>
      <c r="I82" s="7">
        <v>216</v>
      </c>
      <c r="J82" s="7">
        <v>356</v>
      </c>
      <c r="K82" s="7"/>
      <c r="L82" s="7" t="s">
        <v>49</v>
      </c>
      <c r="M82" s="7" t="s">
        <v>11</v>
      </c>
      <c r="N82" s="7">
        <v>26</v>
      </c>
      <c r="O82" s="7" t="s">
        <v>248</v>
      </c>
      <c r="P82" s="8">
        <v>1.1000000000000001</v>
      </c>
      <c r="Q82" s="8">
        <v>57.2</v>
      </c>
      <c r="R82" s="7">
        <v>19.273150000000001</v>
      </c>
      <c r="S82" s="7" t="s">
        <v>60</v>
      </c>
      <c r="T82" s="68">
        <v>42152</v>
      </c>
      <c r="U82" s="68">
        <v>42142</v>
      </c>
      <c r="V82" s="7" t="s">
        <v>249</v>
      </c>
      <c r="W82" s="7" t="s">
        <v>253</v>
      </c>
      <c r="X82" s="173" t="str">
        <f t="array" ref="X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 s="173">
        <f t="array" ref="Y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1.8700000000000003</v>
      </c>
      <c r="Z82" s="173">
        <f>Table1[[#This Row],[V2.0 TEC Requirement (kWh/wk)]]*52/3</f>
        <v>32.413333333333341</v>
      </c>
      <c r="AA82" s="173">
        <f>IF(ISNUMBER(Table1[[#This Row],[Typical Electricity Consumption (TEC) (kWh/yr)]]),Table1[[#This Row],[Typical Electricity Consumption (TEC) (kWh/yr)]]-IF(Table1[[#This Row],[Maximum Document Size Width]]&gt;=275,A3_Annual,0),"")</f>
        <v>19.273150000000001</v>
      </c>
      <c r="AB82" s="173">
        <f t="array" ref="AB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19.600000000000001</v>
      </c>
    </row>
    <row r="83" spans="1:28" ht="46.15">
      <c r="A83" s="6">
        <v>2226142</v>
      </c>
      <c r="B83" s="7" t="s">
        <v>232</v>
      </c>
      <c r="C83" s="7" t="s">
        <v>233</v>
      </c>
      <c r="D83" s="7" t="s">
        <v>254</v>
      </c>
      <c r="E83" s="7" t="s">
        <v>255</v>
      </c>
      <c r="F83" s="7" t="s">
        <v>256</v>
      </c>
      <c r="G83" s="7" t="s">
        <v>47</v>
      </c>
      <c r="H83" s="7" t="s">
        <v>48</v>
      </c>
      <c r="I83" s="7">
        <v>216</v>
      </c>
      <c r="J83" s="7">
        <v>356</v>
      </c>
      <c r="K83" s="7"/>
      <c r="L83" s="7" t="s">
        <v>49</v>
      </c>
      <c r="M83" s="7" t="s">
        <v>11</v>
      </c>
      <c r="N83" s="7">
        <v>26</v>
      </c>
      <c r="O83" s="10" t="s">
        <v>248</v>
      </c>
      <c r="P83" s="8">
        <v>1.2</v>
      </c>
      <c r="Q83" s="8">
        <v>62.4</v>
      </c>
      <c r="R83" s="7">
        <v>23.7029</v>
      </c>
      <c r="S83" s="7" t="s">
        <v>60</v>
      </c>
      <c r="T83" s="68">
        <v>42152</v>
      </c>
      <c r="U83" s="68">
        <v>42142</v>
      </c>
      <c r="V83" s="7" t="s">
        <v>249</v>
      </c>
      <c r="W83" s="7" t="s">
        <v>257</v>
      </c>
      <c r="X83" s="173" t="str">
        <f t="array" ref="X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3" s="173">
        <f t="array" ref="Y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1.8700000000000003</v>
      </c>
      <c r="Z83" s="173">
        <f>Table1[[#This Row],[V2.0 TEC Requirement (kWh/wk)]]*52/3</f>
        <v>32.413333333333341</v>
      </c>
      <c r="AA83" s="173">
        <f>IF(ISNUMBER(Table1[[#This Row],[Typical Electricity Consumption (TEC) (kWh/yr)]]),Table1[[#This Row],[Typical Electricity Consumption (TEC) (kWh/yr)]]-IF(Table1[[#This Row],[Maximum Document Size Width]]&gt;=275,A3_Annual,0),"")</f>
        <v>23.7029</v>
      </c>
      <c r="AB83" s="173">
        <f t="array" ref="AB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19.600000000000001</v>
      </c>
    </row>
    <row r="84" spans="1:28" ht="57.6">
      <c r="A84" s="3">
        <v>2229227</v>
      </c>
      <c r="B84" s="4" t="s">
        <v>232</v>
      </c>
      <c r="C84" s="4" t="s">
        <v>233</v>
      </c>
      <c r="D84" s="4" t="s">
        <v>258</v>
      </c>
      <c r="E84" s="4" t="s">
        <v>259</v>
      </c>
      <c r="F84" s="4"/>
      <c r="G84" s="4" t="s">
        <v>47</v>
      </c>
      <c r="H84" s="4" t="s">
        <v>48</v>
      </c>
      <c r="I84" s="4">
        <v>216</v>
      </c>
      <c r="J84" s="4">
        <v>297</v>
      </c>
      <c r="K84" s="4"/>
      <c r="L84" s="4" t="s">
        <v>49</v>
      </c>
      <c r="M84" s="4" t="s">
        <v>14</v>
      </c>
      <c r="N84" s="4">
        <v>18</v>
      </c>
      <c r="O84" s="9" t="s">
        <v>81</v>
      </c>
      <c r="P84" s="5">
        <v>1.1000000000000001</v>
      </c>
      <c r="Q84" s="5">
        <v>57.2</v>
      </c>
      <c r="R84" s="4">
        <v>13.401049999999998</v>
      </c>
      <c r="S84" s="4" t="s">
        <v>60</v>
      </c>
      <c r="T84" s="67">
        <v>42143</v>
      </c>
      <c r="U84" s="67">
        <v>42257</v>
      </c>
      <c r="V84" s="4" t="s">
        <v>235</v>
      </c>
      <c r="W84" s="4" t="s">
        <v>260</v>
      </c>
      <c r="X84" s="173" t="str">
        <f t="array" ref="X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 s="173">
        <f t="array" ref="Y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2.3899999999999997</v>
      </c>
      <c r="Z84" s="173">
        <f>Table1[[#This Row],[V2.0 TEC Requirement (kWh/wk)]]*52/3</f>
        <v>41.426666666666662</v>
      </c>
      <c r="AA84" s="173">
        <f>IF(ISNUMBER(Table1[[#This Row],[Typical Electricity Consumption (TEC) (kWh/yr)]]),Table1[[#This Row],[Typical Electricity Consumption (TEC) (kWh/yr)]]-IF(Table1[[#This Row],[Maximum Document Size Width]]&gt;=275,A3_Annual,0),"")</f>
        <v>13.401049999999998</v>
      </c>
      <c r="AB84" s="173">
        <f t="array" ref="AB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85" spans="1:28" ht="57.6">
      <c r="A85" s="6">
        <v>2231078</v>
      </c>
      <c r="B85" s="7" t="s">
        <v>232</v>
      </c>
      <c r="C85" s="7" t="s">
        <v>233</v>
      </c>
      <c r="D85" s="7" t="s">
        <v>261</v>
      </c>
      <c r="E85" s="7" t="s">
        <v>262</v>
      </c>
      <c r="F85" s="7" t="s">
        <v>263</v>
      </c>
      <c r="G85" s="7" t="s">
        <v>47</v>
      </c>
      <c r="H85" s="7" t="s">
        <v>48</v>
      </c>
      <c r="I85" s="7">
        <v>216</v>
      </c>
      <c r="J85" s="7">
        <v>356</v>
      </c>
      <c r="K85" s="7"/>
      <c r="L85" s="7" t="s">
        <v>49</v>
      </c>
      <c r="M85" s="7" t="s">
        <v>11</v>
      </c>
      <c r="N85" s="7">
        <v>38</v>
      </c>
      <c r="O85" s="10" t="s">
        <v>50</v>
      </c>
      <c r="P85" s="8">
        <v>2.8</v>
      </c>
      <c r="Q85" s="8">
        <v>145.6</v>
      </c>
      <c r="R85" s="7">
        <v>46.698010666666661</v>
      </c>
      <c r="S85" s="7" t="s">
        <v>60</v>
      </c>
      <c r="T85" s="68">
        <v>42306</v>
      </c>
      <c r="U85" s="68">
        <v>42257</v>
      </c>
      <c r="V85" s="7" t="s">
        <v>235</v>
      </c>
      <c r="W85" s="7" t="s">
        <v>264</v>
      </c>
      <c r="X85" s="173" t="str">
        <f t="array" ref="X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 s="173">
        <f t="array" ref="Y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3.03</v>
      </c>
      <c r="Z85" s="173">
        <f>Table1[[#This Row],[V2.0 TEC Requirement (kWh/wk)]]*52/3</f>
        <v>52.52</v>
      </c>
      <c r="AA85" s="173">
        <f>IF(ISNUMBER(Table1[[#This Row],[Typical Electricity Consumption (TEC) (kWh/yr)]]),Table1[[#This Row],[Typical Electricity Consumption (TEC) (kWh/yr)]]-IF(Table1[[#This Row],[Maximum Document Size Width]]&gt;=275,A3_Annual,0),"")</f>
        <v>46.698010666666661</v>
      </c>
      <c r="AB85" s="173">
        <f t="array" ref="AB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26.8</v>
      </c>
    </row>
    <row r="86" spans="1:28" ht="69">
      <c r="A86" s="6">
        <v>2267744</v>
      </c>
      <c r="B86" s="7" t="s">
        <v>232</v>
      </c>
      <c r="C86" s="7" t="s">
        <v>233</v>
      </c>
      <c r="D86" s="7" t="s">
        <v>265</v>
      </c>
      <c r="E86" s="7" t="s">
        <v>265</v>
      </c>
      <c r="F86" s="7"/>
      <c r="G86" s="7" t="s">
        <v>55</v>
      </c>
      <c r="H86" s="7" t="s">
        <v>48</v>
      </c>
      <c r="I86" s="7">
        <v>216</v>
      </c>
      <c r="J86" s="7">
        <v>365</v>
      </c>
      <c r="K86" s="7"/>
      <c r="L86" s="7" t="s">
        <v>49</v>
      </c>
      <c r="M86" s="7" t="s">
        <v>11</v>
      </c>
      <c r="N86" s="7">
        <v>40</v>
      </c>
      <c r="O86" s="10" t="s">
        <v>50</v>
      </c>
      <c r="P86" s="8">
        <v>1.8440000000000001</v>
      </c>
      <c r="Q86" s="8">
        <v>95.888000000000005</v>
      </c>
      <c r="R86" s="7">
        <v>41.455959999999997</v>
      </c>
      <c r="S86" s="7" t="s">
        <v>60</v>
      </c>
      <c r="T86" s="68">
        <v>42513</v>
      </c>
      <c r="U86" s="68">
        <v>42333</v>
      </c>
      <c r="V86" s="7" t="s">
        <v>266</v>
      </c>
      <c r="W86" s="7" t="s">
        <v>267</v>
      </c>
      <c r="X86" s="173" t="str">
        <f t="array" ref="X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6" s="173">
        <f t="array" ref="Y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2.6000000000000005</v>
      </c>
      <c r="Z86" s="173">
        <f>Table1[[#This Row],[V2.0 TEC Requirement (kWh/wk)]]*52/3</f>
        <v>45.06666666666667</v>
      </c>
      <c r="AA86" s="173">
        <f>IF(ISNUMBER(Table1[[#This Row],[Typical Electricity Consumption (TEC) (kWh/yr)]]),Table1[[#This Row],[Typical Electricity Consumption (TEC) (kWh/yr)]]-IF(Table1[[#This Row],[Maximum Document Size Width]]&gt;=275,A3_Annual,0),"")</f>
        <v>41.455959999999997</v>
      </c>
      <c r="AB86" s="173">
        <f t="array" ref="AB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v>
      </c>
    </row>
    <row r="87" spans="1:28" ht="34.9">
      <c r="A87" s="6">
        <v>2281396</v>
      </c>
      <c r="B87" s="7" t="s">
        <v>232</v>
      </c>
      <c r="C87" s="7" t="s">
        <v>233</v>
      </c>
      <c r="D87" s="7" t="s">
        <v>268</v>
      </c>
      <c r="E87" s="7" t="s">
        <v>269</v>
      </c>
      <c r="F87" s="7"/>
      <c r="G87" s="7" t="s">
        <v>55</v>
      </c>
      <c r="H87" s="7" t="s">
        <v>48</v>
      </c>
      <c r="I87" s="7">
        <v>216</v>
      </c>
      <c r="J87" s="7">
        <v>356</v>
      </c>
      <c r="K87" s="7"/>
      <c r="L87" s="7" t="s">
        <v>49</v>
      </c>
      <c r="M87" s="7" t="s">
        <v>14</v>
      </c>
      <c r="N87" s="7">
        <v>36</v>
      </c>
      <c r="O87" s="10" t="s">
        <v>50</v>
      </c>
      <c r="P87" s="8">
        <v>1.9</v>
      </c>
      <c r="Q87" s="8">
        <v>98.8</v>
      </c>
      <c r="R87" s="7">
        <v>30.638400000000008</v>
      </c>
      <c r="S87" s="7" t="s">
        <v>60</v>
      </c>
      <c r="T87" s="68">
        <v>42697</v>
      </c>
      <c r="U87" s="68">
        <v>42586</v>
      </c>
      <c r="V87" s="7" t="s">
        <v>56</v>
      </c>
      <c r="W87" s="7" t="s">
        <v>270</v>
      </c>
      <c r="X87" s="173" t="str">
        <f t="array" ref="X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7" s="173">
        <f t="array" ref="Y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5.0500000000000007</v>
      </c>
      <c r="Z87" s="173">
        <f>Table1[[#This Row],[V2.0 TEC Requirement (kWh/wk)]]*52/3</f>
        <v>87.533333333333346</v>
      </c>
      <c r="AA87" s="173">
        <f>IF(ISNUMBER(Table1[[#This Row],[Typical Electricity Consumption (TEC) (kWh/yr)]]),Table1[[#This Row],[Typical Electricity Consumption (TEC) (kWh/yr)]]-IF(Table1[[#This Row],[Maximum Document Size Width]]&gt;=275,A3_Annual,0),"")</f>
        <v>30.638400000000008</v>
      </c>
      <c r="AB87" s="173">
        <f t="array" ref="AB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88" spans="1:28" ht="34.9">
      <c r="A88" s="3">
        <v>2281310</v>
      </c>
      <c r="B88" s="4" t="s">
        <v>232</v>
      </c>
      <c r="C88" s="4" t="s">
        <v>233</v>
      </c>
      <c r="D88" s="4" t="s">
        <v>271</v>
      </c>
      <c r="E88" s="4" t="s">
        <v>272</v>
      </c>
      <c r="F88" s="4"/>
      <c r="G88" s="4" t="s">
        <v>47</v>
      </c>
      <c r="H88" s="4" t="s">
        <v>48</v>
      </c>
      <c r="I88" s="4">
        <v>216</v>
      </c>
      <c r="J88" s="4">
        <v>356</v>
      </c>
      <c r="K88" s="4"/>
      <c r="L88" s="4" t="s">
        <v>49</v>
      </c>
      <c r="M88" s="4" t="s">
        <v>14</v>
      </c>
      <c r="N88" s="4">
        <v>36</v>
      </c>
      <c r="O88" s="9" t="s">
        <v>50</v>
      </c>
      <c r="P88" s="5">
        <v>2</v>
      </c>
      <c r="Q88" s="5">
        <v>104</v>
      </c>
      <c r="R88" s="4">
        <v>32.591000000000001</v>
      </c>
      <c r="S88" s="4" t="s">
        <v>60</v>
      </c>
      <c r="T88" s="67">
        <v>42697</v>
      </c>
      <c r="U88" s="67">
        <v>42586</v>
      </c>
      <c r="V88" s="4" t="s">
        <v>56</v>
      </c>
      <c r="W88" s="4" t="s">
        <v>273</v>
      </c>
      <c r="X88" s="173" t="str">
        <f t="array" ref="X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8" s="173">
        <f t="array" ref="Y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5.15</v>
      </c>
      <c r="Z88" s="173">
        <f>Table1[[#This Row],[V2.0 TEC Requirement (kWh/wk)]]*52/3</f>
        <v>89.266666666666666</v>
      </c>
      <c r="AA88" s="173">
        <f>IF(ISNUMBER(Table1[[#This Row],[Typical Electricity Consumption (TEC) (kWh/yr)]]),Table1[[#This Row],[Typical Electricity Consumption (TEC) (kWh/yr)]]-IF(Table1[[#This Row],[Maximum Document Size Width]]&gt;=275,A3_Annual,0),"")</f>
        <v>32.591000000000001</v>
      </c>
      <c r="AB88" s="173">
        <f t="array" ref="AB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28.299999999999997</v>
      </c>
    </row>
    <row r="89" spans="1:28" ht="69">
      <c r="A89" s="6">
        <v>2267746</v>
      </c>
      <c r="B89" s="7" t="s">
        <v>232</v>
      </c>
      <c r="C89" s="7" t="s">
        <v>233</v>
      </c>
      <c r="D89" s="7" t="s">
        <v>274</v>
      </c>
      <c r="E89" s="7" t="s">
        <v>274</v>
      </c>
      <c r="F89" s="7"/>
      <c r="G89" s="7" t="s">
        <v>55</v>
      </c>
      <c r="H89" s="7" t="s">
        <v>48</v>
      </c>
      <c r="I89" s="7">
        <v>216</v>
      </c>
      <c r="J89" s="7">
        <v>360</v>
      </c>
      <c r="K89" s="7"/>
      <c r="L89" s="7" t="s">
        <v>49</v>
      </c>
      <c r="M89" s="7" t="s">
        <v>14</v>
      </c>
      <c r="N89" s="7">
        <v>50</v>
      </c>
      <c r="O89" s="10" t="s">
        <v>50</v>
      </c>
      <c r="P89" s="8">
        <v>2.31</v>
      </c>
      <c r="Q89" s="8">
        <v>120.12</v>
      </c>
      <c r="R89" s="7">
        <v>44.479066666666675</v>
      </c>
      <c r="S89" s="7" t="s">
        <v>60</v>
      </c>
      <c r="T89" s="68">
        <v>42513</v>
      </c>
      <c r="U89" s="68">
        <v>42333</v>
      </c>
      <c r="V89" s="7" t="s">
        <v>266</v>
      </c>
      <c r="W89" s="7" t="s">
        <v>275</v>
      </c>
      <c r="X89" s="173" t="str">
        <f t="array" ref="X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9" s="173">
        <f t="array" ref="Y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7.85</v>
      </c>
      <c r="Z89" s="173">
        <f>Table1[[#This Row],[V2.0 TEC Requirement (kWh/wk)]]*52/3</f>
        <v>136.06666666666666</v>
      </c>
      <c r="AA89" s="173">
        <f>IF(ISNUMBER(Table1[[#This Row],[Typical Electricity Consumption (TEC) (kWh/yr)]]),Table1[[#This Row],[Typical Electricity Consumption (TEC) (kWh/yr)]]-IF(Table1[[#This Row],[Maximum Document Size Width]]&gt;=275,A3_Annual,0),"")</f>
        <v>44.479066666666675</v>
      </c>
      <c r="AB89" s="173">
        <f t="array" ref="AB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90" spans="1:28" ht="69">
      <c r="A90" s="3">
        <v>2267745</v>
      </c>
      <c r="B90" s="4" t="s">
        <v>232</v>
      </c>
      <c r="C90" s="4" t="s">
        <v>233</v>
      </c>
      <c r="D90" s="4" t="s">
        <v>276</v>
      </c>
      <c r="E90" s="4" t="s">
        <v>276</v>
      </c>
      <c r="F90" s="4"/>
      <c r="G90" s="4" t="s">
        <v>55</v>
      </c>
      <c r="H90" s="4" t="s">
        <v>48</v>
      </c>
      <c r="I90" s="4">
        <v>216</v>
      </c>
      <c r="J90" s="4">
        <v>356</v>
      </c>
      <c r="K90" s="4"/>
      <c r="L90" s="4" t="s">
        <v>49</v>
      </c>
      <c r="M90" s="4" t="s">
        <v>11</v>
      </c>
      <c r="N90" s="4">
        <v>63</v>
      </c>
      <c r="O90" s="9" t="s">
        <v>50</v>
      </c>
      <c r="P90" s="5">
        <v>3.8</v>
      </c>
      <c r="Q90" s="5">
        <v>197.6</v>
      </c>
      <c r="R90" s="4">
        <v>67.884266666666676</v>
      </c>
      <c r="S90" s="4" t="s">
        <v>60</v>
      </c>
      <c r="T90" s="67">
        <v>42513</v>
      </c>
      <c r="U90" s="67">
        <v>42432</v>
      </c>
      <c r="V90" s="4" t="s">
        <v>266</v>
      </c>
      <c r="W90" s="4" t="s">
        <v>277</v>
      </c>
      <c r="X90" s="173" t="str">
        <f t="array" ref="X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90" s="173">
        <f t="array" ref="Y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6.28</v>
      </c>
      <c r="Z90" s="173">
        <f>Table1[[#This Row],[V2.0 TEC Requirement (kWh/wk)]]*52/3</f>
        <v>108.85333333333334</v>
      </c>
      <c r="AA90" s="173">
        <f>IF(ISNUMBER(Table1[[#This Row],[Typical Electricity Consumption (TEC) (kWh/yr)]]),Table1[[#This Row],[Typical Electricity Consumption (TEC) (kWh/yr)]]-IF(Table1[[#This Row],[Maximum Document Size Width]]&gt;=275,A3_Annual,0),"")</f>
        <v>67.884266666666676</v>
      </c>
      <c r="AB90" s="173">
        <f t="array" ref="AB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46.300000000000011</v>
      </c>
    </row>
    <row r="91" spans="1:28" ht="34.9">
      <c r="A91" s="3">
        <v>2291861</v>
      </c>
      <c r="B91" s="4" t="s">
        <v>278</v>
      </c>
      <c r="C91" s="4" t="s">
        <v>279</v>
      </c>
      <c r="D91" s="4" t="s">
        <v>280</v>
      </c>
      <c r="E91" s="4" t="s">
        <v>281</v>
      </c>
      <c r="F91" s="4"/>
      <c r="G91" s="4" t="s">
        <v>282</v>
      </c>
      <c r="H91" s="4" t="s">
        <v>48</v>
      </c>
      <c r="I91" s="4">
        <v>250</v>
      </c>
      <c r="J91" s="4">
        <v>350</v>
      </c>
      <c r="K91" s="4"/>
      <c r="L91" s="4" t="s">
        <v>283</v>
      </c>
      <c r="M91" s="4" t="s">
        <v>11</v>
      </c>
      <c r="N91" s="4">
        <v>130</v>
      </c>
      <c r="O91" s="9" t="s">
        <v>81</v>
      </c>
      <c r="P91" s="5">
        <v>2.2000000000000002</v>
      </c>
      <c r="Q91" s="5">
        <v>114.4</v>
      </c>
      <c r="R91" s="4">
        <v>93.183999999999997</v>
      </c>
      <c r="S91" s="4" t="s">
        <v>60</v>
      </c>
      <c r="T91" s="67">
        <v>42875</v>
      </c>
      <c r="U91" s="67">
        <v>42796</v>
      </c>
      <c r="V91" s="4" t="s">
        <v>56</v>
      </c>
      <c r="W91" s="4" t="s">
        <v>284</v>
      </c>
      <c r="X91" s="173" t="str">
        <f t="array" ref="X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1" s="173">
        <f t="array" ref="Y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41.85</v>
      </c>
      <c r="Z91" s="173">
        <f>Table1[[#This Row],[V2.0 TEC Requirement (kWh/wk)]]*52/3</f>
        <v>725.40000000000009</v>
      </c>
      <c r="AA91" s="173">
        <f>IF(ISNUMBER(Table1[[#This Row],[Typical Electricity Consumption (TEC) (kWh/yr)]]),Table1[[#This Row],[Typical Electricity Consumption (TEC) (kWh/yr)]]-IF(Table1[[#This Row],[Maximum Document Size Width]]&gt;=275,A3_Annual,0),"")</f>
        <v>93.183999999999997</v>
      </c>
      <c r="AB91" s="173">
        <f t="array" ref="AB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92" spans="1:28" ht="34.9">
      <c r="A92" s="3">
        <v>2264267</v>
      </c>
      <c r="B92" s="4" t="s">
        <v>278</v>
      </c>
      <c r="C92" s="4" t="s">
        <v>279</v>
      </c>
      <c r="D92" s="4" t="s">
        <v>285</v>
      </c>
      <c r="E92" s="4" t="s">
        <v>285</v>
      </c>
      <c r="F92" s="4"/>
      <c r="G92" s="4" t="s">
        <v>282</v>
      </c>
      <c r="H92" s="4" t="s">
        <v>48</v>
      </c>
      <c r="I92" s="4">
        <v>293</v>
      </c>
      <c r="J92" s="4">
        <v>428</v>
      </c>
      <c r="K92" s="4"/>
      <c r="L92" s="4" t="s">
        <v>283</v>
      </c>
      <c r="M92" s="4" t="s">
        <v>11</v>
      </c>
      <c r="N92" s="4">
        <v>130</v>
      </c>
      <c r="O92" s="4" t="s">
        <v>81</v>
      </c>
      <c r="P92" s="5">
        <v>2.1</v>
      </c>
      <c r="Q92" s="5">
        <v>109.2</v>
      </c>
      <c r="R92" s="4">
        <v>85.602400000000003</v>
      </c>
      <c r="S92" s="4" t="s">
        <v>51</v>
      </c>
      <c r="T92" s="67">
        <v>42521</v>
      </c>
      <c r="U92" s="67">
        <v>42387</v>
      </c>
      <c r="V92" s="4" t="s">
        <v>56</v>
      </c>
      <c r="W92" s="4" t="s">
        <v>286</v>
      </c>
      <c r="X92" s="173" t="str">
        <f t="array" ref="X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2" s="173">
        <f t="array" ref="Y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42.15</v>
      </c>
      <c r="Z92" s="173">
        <f>Table1[[#This Row],[V2.0 TEC Requirement (kWh/wk)]]*52/3</f>
        <v>730.59999999999991</v>
      </c>
      <c r="AA92" s="173">
        <f>IF(ISNUMBER(Table1[[#This Row],[Typical Electricity Consumption (TEC) (kWh/yr)]]),Table1[[#This Row],[Typical Electricity Consumption (TEC) (kWh/yr)]]-IF(Table1[[#This Row],[Maximum Document Size Width]]&gt;=275,A3_Annual,0),"")</f>
        <v>85.602400000000003</v>
      </c>
      <c r="AB92" s="173">
        <f t="array" ref="AB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93" spans="1:28" ht="34.9">
      <c r="A93" s="6">
        <v>2264268</v>
      </c>
      <c r="B93" s="7" t="s">
        <v>278</v>
      </c>
      <c r="C93" s="7" t="s">
        <v>279</v>
      </c>
      <c r="D93" s="7" t="s">
        <v>287</v>
      </c>
      <c r="E93" s="7" t="s">
        <v>287</v>
      </c>
      <c r="F93" s="7"/>
      <c r="G93" s="7" t="s">
        <v>282</v>
      </c>
      <c r="H93" s="7" t="s">
        <v>48</v>
      </c>
      <c r="I93" s="7">
        <v>293</v>
      </c>
      <c r="J93" s="7">
        <v>428</v>
      </c>
      <c r="K93" s="7"/>
      <c r="L93" s="7" t="s">
        <v>283</v>
      </c>
      <c r="M93" s="7" t="s">
        <v>11</v>
      </c>
      <c r="N93" s="7">
        <v>130</v>
      </c>
      <c r="O93" s="7" t="s">
        <v>81</v>
      </c>
      <c r="P93" s="8">
        <v>2.1</v>
      </c>
      <c r="Q93" s="8">
        <v>109.2</v>
      </c>
      <c r="R93" s="7">
        <v>85.602400000000003</v>
      </c>
      <c r="S93" s="7" t="s">
        <v>51</v>
      </c>
      <c r="T93" s="68">
        <v>42521</v>
      </c>
      <c r="U93" s="68">
        <v>42387</v>
      </c>
      <c r="V93" s="7" t="s">
        <v>56</v>
      </c>
      <c r="W93" s="7" t="s">
        <v>288</v>
      </c>
      <c r="X93" s="173" t="str">
        <f t="array" ref="X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3" s="173">
        <f t="array" ref="Y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42.15</v>
      </c>
      <c r="Z93" s="173">
        <f>Table1[[#This Row],[V2.0 TEC Requirement (kWh/wk)]]*52/3</f>
        <v>730.59999999999991</v>
      </c>
      <c r="AA93" s="173">
        <f>IF(ISNUMBER(Table1[[#This Row],[Typical Electricity Consumption (TEC) (kWh/yr)]]),Table1[[#This Row],[Typical Electricity Consumption (TEC) (kWh/yr)]]-IF(Table1[[#This Row],[Maximum Document Size Width]]&gt;=275,A3_Annual,0),"")</f>
        <v>85.602400000000003</v>
      </c>
      <c r="AB93" s="173">
        <f t="array" ref="AB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94" spans="1:28" ht="34.9">
      <c r="A94" s="6">
        <v>2264265</v>
      </c>
      <c r="B94" s="7" t="s">
        <v>278</v>
      </c>
      <c r="C94" s="7" t="s">
        <v>279</v>
      </c>
      <c r="D94" s="7" t="s">
        <v>289</v>
      </c>
      <c r="E94" s="7" t="s">
        <v>289</v>
      </c>
      <c r="F94" s="7"/>
      <c r="G94" s="7" t="s">
        <v>282</v>
      </c>
      <c r="H94" s="7" t="s">
        <v>48</v>
      </c>
      <c r="I94" s="7">
        <v>293</v>
      </c>
      <c r="J94" s="7">
        <v>428</v>
      </c>
      <c r="K94" s="7"/>
      <c r="L94" s="7" t="s">
        <v>283</v>
      </c>
      <c r="M94" s="7" t="s">
        <v>11</v>
      </c>
      <c r="N94" s="7">
        <v>130</v>
      </c>
      <c r="O94" s="7" t="s">
        <v>81</v>
      </c>
      <c r="P94" s="8">
        <v>2.1</v>
      </c>
      <c r="Q94" s="8">
        <v>109.2</v>
      </c>
      <c r="R94" s="7">
        <v>83.774599999999992</v>
      </c>
      <c r="S94" s="7" t="s">
        <v>51</v>
      </c>
      <c r="T94" s="68">
        <v>42521</v>
      </c>
      <c r="U94" s="68">
        <v>42387</v>
      </c>
      <c r="V94" s="7" t="s">
        <v>56</v>
      </c>
      <c r="W94" s="7" t="s">
        <v>290</v>
      </c>
      <c r="X94" s="173" t="str">
        <f t="array" ref="X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4" s="173">
        <f t="array" ref="Y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42.15</v>
      </c>
      <c r="Z94" s="173">
        <f>Table1[[#This Row],[V2.0 TEC Requirement (kWh/wk)]]*52/3</f>
        <v>730.59999999999991</v>
      </c>
      <c r="AA94" s="173">
        <f>IF(ISNUMBER(Table1[[#This Row],[Typical Electricity Consumption (TEC) (kWh/yr)]]),Table1[[#This Row],[Typical Electricity Consumption (TEC) (kWh/yr)]]-IF(Table1[[#This Row],[Maximum Document Size Width]]&gt;=275,A3_Annual,0),"")</f>
        <v>83.774599999999992</v>
      </c>
      <c r="AB94" s="173">
        <f t="array" ref="AB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95" spans="1:28" ht="34.9">
      <c r="A95" s="3">
        <v>2264266</v>
      </c>
      <c r="B95" s="4" t="s">
        <v>278</v>
      </c>
      <c r="C95" s="4" t="s">
        <v>279</v>
      </c>
      <c r="D95" s="4" t="s">
        <v>291</v>
      </c>
      <c r="E95" s="4" t="s">
        <v>291</v>
      </c>
      <c r="F95" s="4"/>
      <c r="G95" s="4" t="s">
        <v>282</v>
      </c>
      <c r="H95" s="4" t="s">
        <v>48</v>
      </c>
      <c r="I95" s="4">
        <v>293</v>
      </c>
      <c r="J95" s="4">
        <v>428</v>
      </c>
      <c r="K95" s="4"/>
      <c r="L95" s="4" t="s">
        <v>283</v>
      </c>
      <c r="M95" s="4" t="s">
        <v>11</v>
      </c>
      <c r="N95" s="4">
        <v>130</v>
      </c>
      <c r="O95" s="4" t="s">
        <v>81</v>
      </c>
      <c r="P95" s="5">
        <v>2.1</v>
      </c>
      <c r="Q95" s="5">
        <v>109.2</v>
      </c>
      <c r="R95" s="4">
        <v>83.774599999999992</v>
      </c>
      <c r="S95" s="4" t="s">
        <v>51</v>
      </c>
      <c r="T95" s="67">
        <v>42521</v>
      </c>
      <c r="U95" s="67">
        <v>42387</v>
      </c>
      <c r="V95" s="4" t="s">
        <v>56</v>
      </c>
      <c r="W95" s="4" t="s">
        <v>292</v>
      </c>
      <c r="X95" s="173" t="str">
        <f t="array" ref="X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5" s="173">
        <f t="array" ref="Y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42.15</v>
      </c>
      <c r="Z95" s="173">
        <f>Table1[[#This Row],[V2.0 TEC Requirement (kWh/wk)]]*52/3</f>
        <v>730.59999999999991</v>
      </c>
      <c r="AA95" s="173">
        <f>IF(ISNUMBER(Table1[[#This Row],[Typical Electricity Consumption (TEC) (kWh/yr)]]),Table1[[#This Row],[Typical Electricity Consumption (TEC) (kWh/yr)]]-IF(Table1[[#This Row],[Maximum Document Size Width]]&gt;=275,A3_Annual,0),"")</f>
        <v>83.774599999999992</v>
      </c>
      <c r="AB95" s="173">
        <f t="array" ref="AB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96" spans="1:28" ht="23.45">
      <c r="A96" s="3">
        <v>2286821</v>
      </c>
      <c r="B96" s="4" t="s">
        <v>293</v>
      </c>
      <c r="C96" s="4" t="s">
        <v>294</v>
      </c>
      <c r="D96" s="4" t="s">
        <v>295</v>
      </c>
      <c r="E96" s="4" t="s">
        <v>296</v>
      </c>
      <c r="F96" s="4"/>
      <c r="G96" s="4" t="s">
        <v>47</v>
      </c>
      <c r="H96" s="4" t="s">
        <v>48</v>
      </c>
      <c r="I96" s="4">
        <v>483</v>
      </c>
      <c r="J96" s="4">
        <v>329</v>
      </c>
      <c r="K96" s="4"/>
      <c r="L96" s="4" t="s">
        <v>297</v>
      </c>
      <c r="M96" s="4" t="s">
        <v>14</v>
      </c>
      <c r="N96" s="4">
        <v>100</v>
      </c>
      <c r="O96" s="4" t="s">
        <v>50</v>
      </c>
      <c r="P96" s="5">
        <v>1.2330000000000001</v>
      </c>
      <c r="Q96" s="5">
        <v>64.116</v>
      </c>
      <c r="R96" s="4">
        <v>23.194600000000001</v>
      </c>
      <c r="S96" s="4" t="s">
        <v>60</v>
      </c>
      <c r="T96" s="67">
        <v>42856</v>
      </c>
      <c r="U96" s="67">
        <v>42724</v>
      </c>
      <c r="V96" s="4" t="s">
        <v>56</v>
      </c>
      <c r="W96" s="4" t="s">
        <v>298</v>
      </c>
      <c r="X96" s="173" t="str">
        <f t="array" ref="X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6" s="173">
        <f t="array" ref="Y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34.25</v>
      </c>
      <c r="Z96" s="173">
        <f>Table1[[#This Row],[V2.0 TEC Requirement (kWh/wk)]]*52/3</f>
        <v>593.66666666666663</v>
      </c>
      <c r="AA96" s="173">
        <f>IF(ISNUMBER(Table1[[#This Row],[Typical Electricity Consumption (TEC) (kWh/yr)]]),Table1[[#This Row],[Typical Electricity Consumption (TEC) (kWh/yr)]]-IF(Table1[[#This Row],[Maximum Document Size Width]]&gt;=275,A3_Annual,0),"")</f>
        <v>23.194600000000001</v>
      </c>
      <c r="AB96" s="173">
        <f t="array" ref="AB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273.09999999999991</v>
      </c>
    </row>
    <row r="97" spans="1:28" ht="23.45">
      <c r="A97" s="3">
        <v>2302138</v>
      </c>
      <c r="B97" s="4" t="s">
        <v>293</v>
      </c>
      <c r="C97" s="4" t="s">
        <v>294</v>
      </c>
      <c r="D97" s="4" t="s">
        <v>299</v>
      </c>
      <c r="E97" s="4" t="s">
        <v>300</v>
      </c>
      <c r="F97" s="4"/>
      <c r="G97" s="4" t="s">
        <v>47</v>
      </c>
      <c r="H97" s="4" t="s">
        <v>48</v>
      </c>
      <c r="I97" s="4">
        <v>483</v>
      </c>
      <c r="J97" s="4">
        <v>329</v>
      </c>
      <c r="K97" s="4"/>
      <c r="L97" s="4" t="s">
        <v>297</v>
      </c>
      <c r="M97" s="4" t="s">
        <v>14</v>
      </c>
      <c r="N97" s="4">
        <v>75</v>
      </c>
      <c r="O97" s="4" t="s">
        <v>50</v>
      </c>
      <c r="P97" s="5">
        <v>0.9</v>
      </c>
      <c r="Q97" s="5">
        <v>46.8</v>
      </c>
      <c r="R97" s="4">
        <v>19.1646</v>
      </c>
      <c r="S97" s="4" t="s">
        <v>60</v>
      </c>
      <c r="T97" s="67">
        <v>43070</v>
      </c>
      <c r="U97" s="67">
        <v>42962</v>
      </c>
      <c r="V97" s="4" t="s">
        <v>56</v>
      </c>
      <c r="W97" s="4" t="s">
        <v>301</v>
      </c>
      <c r="X97" s="173" t="str">
        <f t="array" ref="X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7" s="173">
        <f t="array" ref="Y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97" s="173">
        <f>Table1[[#This Row],[V2.0 TEC Requirement (kWh/wk)]]*52/3</f>
        <v>273.00000000000006</v>
      </c>
      <c r="AA97" s="173">
        <f>IF(ISNUMBER(Table1[[#This Row],[Typical Electricity Consumption (TEC) (kWh/yr)]]),Table1[[#This Row],[Typical Electricity Consumption (TEC) (kWh/yr)]]-IF(Table1[[#This Row],[Maximum Document Size Width]]&gt;=275,A3_Annual,0),"")</f>
        <v>19.1646</v>
      </c>
      <c r="AB97" s="173">
        <f t="array" ref="AB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98" spans="1:28" ht="23.45">
      <c r="A98" s="6">
        <v>2234499</v>
      </c>
      <c r="B98" s="7" t="s">
        <v>293</v>
      </c>
      <c r="C98" s="7" t="s">
        <v>294</v>
      </c>
      <c r="D98" s="7" t="s">
        <v>302</v>
      </c>
      <c r="E98" s="7" t="s">
        <v>303</v>
      </c>
      <c r="F98" s="7"/>
      <c r="G98" s="7" t="s">
        <v>55</v>
      </c>
      <c r="H98" s="7" t="s">
        <v>304</v>
      </c>
      <c r="I98" s="7">
        <v>112</v>
      </c>
      <c r="J98" s="7">
        <v>0</v>
      </c>
      <c r="K98" s="7"/>
      <c r="L98" s="7" t="s">
        <v>297</v>
      </c>
      <c r="M98" s="7" t="s">
        <v>14</v>
      </c>
      <c r="N98" s="7">
        <v>32</v>
      </c>
      <c r="O98" s="10" t="s">
        <v>81</v>
      </c>
      <c r="P98" s="8">
        <v>2.4</v>
      </c>
      <c r="Q98" s="8">
        <v>124.8</v>
      </c>
      <c r="R98" s="7">
        <v>69.145266666666672</v>
      </c>
      <c r="S98" s="7" t="s">
        <v>72</v>
      </c>
      <c r="T98" s="68">
        <v>42095</v>
      </c>
      <c r="U98" s="68">
        <v>42073</v>
      </c>
      <c r="V98" s="7" t="s">
        <v>56</v>
      </c>
      <c r="W98" s="7" t="s">
        <v>305</v>
      </c>
      <c r="X98" s="173" t="str">
        <f t="array" ref="X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98" s="173">
        <f t="array" ref="Y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98" s="173">
        <f>Table1[[#This Row],[V2.0 TEC Requirement (kWh/wk)]]*52/3</f>
        <v>73.666666666666671</v>
      </c>
      <c r="AA98" s="173">
        <f>IF(ISNUMBER(Table1[[#This Row],[Typical Electricity Consumption (TEC) (kWh/yr)]]),Table1[[#This Row],[Typical Electricity Consumption (TEC) (kWh/yr)]]-IF(Table1[[#This Row],[Maximum Document Size Width]]&gt;=275,A3_Annual,0),"")</f>
        <v>69.145266666666672</v>
      </c>
      <c r="AB98" s="173">
        <f t="array" ref="AB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v>
      </c>
    </row>
    <row r="99" spans="1:28" ht="34.9">
      <c r="A99" s="3">
        <v>2241966</v>
      </c>
      <c r="B99" s="4" t="s">
        <v>306</v>
      </c>
      <c r="C99" s="4" t="s">
        <v>307</v>
      </c>
      <c r="D99" s="4" t="s">
        <v>308</v>
      </c>
      <c r="E99" s="4" t="s">
        <v>308</v>
      </c>
      <c r="F99" s="4"/>
      <c r="G99" s="4" t="s">
        <v>47</v>
      </c>
      <c r="H99" s="4" t="s">
        <v>48</v>
      </c>
      <c r="I99" s="4">
        <v>297</v>
      </c>
      <c r="J99" s="4">
        <v>432</v>
      </c>
      <c r="K99" s="4"/>
      <c r="L99" s="4" t="s">
        <v>49</v>
      </c>
      <c r="M99" s="4" t="s">
        <v>11</v>
      </c>
      <c r="N99" s="4">
        <v>65</v>
      </c>
      <c r="O99" s="9" t="s">
        <v>50</v>
      </c>
      <c r="P99" s="5">
        <v>4.9000000000000004</v>
      </c>
      <c r="Q99" s="5">
        <v>254.8</v>
      </c>
      <c r="R99" s="4">
        <v>67.683199999999999</v>
      </c>
      <c r="S99" s="4" t="s">
        <v>60</v>
      </c>
      <c r="T99" s="67">
        <v>42309</v>
      </c>
      <c r="U99" s="67">
        <v>42174</v>
      </c>
      <c r="V99" s="4" t="s">
        <v>56</v>
      </c>
      <c r="W99" s="4" t="s">
        <v>309</v>
      </c>
      <c r="X99" s="173" t="str">
        <f t="array" ref="X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99" s="173">
        <f t="array" ref="Y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99" s="173">
        <f>Table1[[#This Row],[V2.0 TEC Requirement (kWh/wk)]]*52/3</f>
        <v>145.6</v>
      </c>
      <c r="AA99" s="173">
        <f>IF(ISNUMBER(Table1[[#This Row],[Typical Electricity Consumption (TEC) (kWh/yr)]]),Table1[[#This Row],[Typical Electricity Consumption (TEC) (kWh/yr)]]-IF(Table1[[#This Row],[Maximum Document Size Width]]&gt;=275,A3_Annual,0),"")</f>
        <v>67.683199999999999</v>
      </c>
      <c r="AB99" s="173">
        <f t="array" ref="AB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100" spans="1:28" ht="34.9">
      <c r="A100" s="3">
        <v>2241968</v>
      </c>
      <c r="B100" s="4" t="s">
        <v>306</v>
      </c>
      <c r="C100" s="4" t="s">
        <v>307</v>
      </c>
      <c r="D100" s="4" t="s">
        <v>310</v>
      </c>
      <c r="E100" s="4" t="s">
        <v>310</v>
      </c>
      <c r="F100" s="4"/>
      <c r="G100" s="4" t="s">
        <v>47</v>
      </c>
      <c r="H100" s="4" t="s">
        <v>48</v>
      </c>
      <c r="I100" s="4">
        <v>297</v>
      </c>
      <c r="J100" s="4">
        <v>432</v>
      </c>
      <c r="K100" s="4"/>
      <c r="L100" s="4" t="s">
        <v>49</v>
      </c>
      <c r="M100" s="4" t="s">
        <v>11</v>
      </c>
      <c r="N100" s="4">
        <v>75</v>
      </c>
      <c r="O100" s="9" t="s">
        <v>50</v>
      </c>
      <c r="P100" s="5">
        <v>5.5</v>
      </c>
      <c r="Q100" s="5">
        <v>286</v>
      </c>
      <c r="R100" s="4">
        <v>76.393199999999993</v>
      </c>
      <c r="S100" s="4" t="s">
        <v>60</v>
      </c>
      <c r="T100" s="67">
        <v>42309</v>
      </c>
      <c r="U100" s="67">
        <v>42174</v>
      </c>
      <c r="V100" s="4" t="s">
        <v>56</v>
      </c>
      <c r="W100" s="4" t="s">
        <v>311</v>
      </c>
      <c r="X100" s="173" t="str">
        <f t="array" ref="X1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00" s="173">
        <f t="array" ref="Y1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100" s="173">
        <f>Table1[[#This Row],[V2.0 TEC Requirement (kWh/wk)]]*52/3</f>
        <v>188.93333333333337</v>
      </c>
      <c r="AA100" s="173">
        <f>IF(ISNUMBER(Table1[[#This Row],[Typical Electricity Consumption (TEC) (kWh/yr)]]),Table1[[#This Row],[Typical Electricity Consumption (TEC) (kWh/yr)]]-IF(Table1[[#This Row],[Maximum Document Size Width]]&gt;=275,A3_Annual,0),"")</f>
        <v>76.393199999999993</v>
      </c>
      <c r="AB100" s="173">
        <f t="array" ref="AB1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101" spans="1:28" ht="69">
      <c r="A101" s="3">
        <v>2235546</v>
      </c>
      <c r="B101" s="4" t="s">
        <v>306</v>
      </c>
      <c r="C101" s="4" t="s">
        <v>312</v>
      </c>
      <c r="D101" s="4" t="s">
        <v>313</v>
      </c>
      <c r="E101" s="4" t="s">
        <v>314</v>
      </c>
      <c r="F101" s="4" t="s">
        <v>315</v>
      </c>
      <c r="G101" s="4" t="s">
        <v>47</v>
      </c>
      <c r="H101" s="4" t="s">
        <v>48</v>
      </c>
      <c r="I101" s="4">
        <v>216</v>
      </c>
      <c r="J101" s="4">
        <v>356</v>
      </c>
      <c r="K101" s="4"/>
      <c r="L101" s="4" t="s">
        <v>49</v>
      </c>
      <c r="M101" s="4" t="s">
        <v>14</v>
      </c>
      <c r="N101" s="4">
        <v>19</v>
      </c>
      <c r="O101" s="9" t="s">
        <v>50</v>
      </c>
      <c r="P101" s="5">
        <v>0.94599999999999995</v>
      </c>
      <c r="Q101" s="5">
        <v>49.192</v>
      </c>
      <c r="R101" s="4">
        <v>28.04259466666667</v>
      </c>
      <c r="S101" s="4" t="s">
        <v>60</v>
      </c>
      <c r="T101" s="67">
        <v>42095</v>
      </c>
      <c r="U101" s="67">
        <v>42079</v>
      </c>
      <c r="V101" s="4" t="s">
        <v>316</v>
      </c>
      <c r="W101" s="4" t="s">
        <v>317</v>
      </c>
      <c r="X101" s="173" t="str">
        <f t="array" ref="X1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01" s="173">
        <f t="array" ref="Y1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2.52</v>
      </c>
      <c r="Z101" s="173">
        <f>Table1[[#This Row],[V2.0 TEC Requirement (kWh/wk)]]*52/3</f>
        <v>43.68</v>
      </c>
      <c r="AA101" s="173">
        <f>IF(ISNUMBER(Table1[[#This Row],[Typical Electricity Consumption (TEC) (kWh/yr)]]),Table1[[#This Row],[Typical Electricity Consumption (TEC) (kWh/yr)]]-IF(Table1[[#This Row],[Maximum Document Size Width]]&gt;=275,A3_Annual,0),"")</f>
        <v>28.04259466666667</v>
      </c>
      <c r="AB101" s="173">
        <f t="array" ref="AB1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102" spans="1:28" ht="69">
      <c r="A102" s="3">
        <v>2236069</v>
      </c>
      <c r="B102" s="4" t="s">
        <v>306</v>
      </c>
      <c r="C102" s="4" t="s">
        <v>312</v>
      </c>
      <c r="D102" s="4" t="s">
        <v>318</v>
      </c>
      <c r="E102" s="4" t="s">
        <v>319</v>
      </c>
      <c r="F102" s="4" t="s">
        <v>320</v>
      </c>
      <c r="G102" s="4" t="s">
        <v>55</v>
      </c>
      <c r="H102" s="4" t="s">
        <v>48</v>
      </c>
      <c r="I102" s="4">
        <v>216</v>
      </c>
      <c r="J102" s="4">
        <v>356</v>
      </c>
      <c r="K102" s="4"/>
      <c r="L102" s="4" t="s">
        <v>49</v>
      </c>
      <c r="M102" s="4" t="s">
        <v>14</v>
      </c>
      <c r="N102" s="4">
        <v>19</v>
      </c>
      <c r="O102" s="9" t="s">
        <v>50</v>
      </c>
      <c r="P102" s="5">
        <v>0.81</v>
      </c>
      <c r="Q102" s="5">
        <v>42.12</v>
      </c>
      <c r="R102" s="4">
        <v>21.667806333333331</v>
      </c>
      <c r="S102" s="4" t="s">
        <v>60</v>
      </c>
      <c r="T102" s="67">
        <v>42095</v>
      </c>
      <c r="U102" s="67">
        <v>42102</v>
      </c>
      <c r="V102" s="4" t="s">
        <v>316</v>
      </c>
      <c r="W102" s="4" t="s">
        <v>321</v>
      </c>
      <c r="X102" s="173" t="str">
        <f t="array" ref="X1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2" s="173">
        <f t="array" ref="Y1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2.2000000000000002</v>
      </c>
      <c r="Z102" s="173">
        <f>Table1[[#This Row],[V2.0 TEC Requirement (kWh/wk)]]*52/3</f>
        <v>38.133333333333333</v>
      </c>
      <c r="AA102" s="173">
        <f>IF(ISNUMBER(Table1[[#This Row],[Typical Electricity Consumption (TEC) (kWh/yr)]]),Table1[[#This Row],[Typical Electricity Consumption (TEC) (kWh/yr)]]-IF(Table1[[#This Row],[Maximum Document Size Width]]&gt;=275,A3_Annual,0),"")</f>
        <v>21.667806333333331</v>
      </c>
      <c r="AB102" s="173">
        <f t="array" ref="AB1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v>
      </c>
    </row>
    <row r="103" spans="1:28" ht="69">
      <c r="A103" s="3">
        <v>2235544</v>
      </c>
      <c r="B103" s="4" t="s">
        <v>306</v>
      </c>
      <c r="C103" s="4" t="s">
        <v>312</v>
      </c>
      <c r="D103" s="4" t="s">
        <v>322</v>
      </c>
      <c r="E103" s="4" t="s">
        <v>323</v>
      </c>
      <c r="F103" s="4"/>
      <c r="G103" s="4" t="s">
        <v>55</v>
      </c>
      <c r="H103" s="4" t="s">
        <v>48</v>
      </c>
      <c r="I103" s="4">
        <v>220</v>
      </c>
      <c r="J103" s="4">
        <v>360</v>
      </c>
      <c r="K103" s="4"/>
      <c r="L103" s="4" t="s">
        <v>49</v>
      </c>
      <c r="M103" s="4" t="s">
        <v>14</v>
      </c>
      <c r="N103" s="4">
        <v>35</v>
      </c>
      <c r="O103" s="9" t="s">
        <v>50</v>
      </c>
      <c r="P103" s="5">
        <v>1.6879999999999999</v>
      </c>
      <c r="Q103" s="5">
        <v>87.775999999999996</v>
      </c>
      <c r="R103" s="4">
        <v>46.883494666666671</v>
      </c>
      <c r="S103" s="4" t="s">
        <v>60</v>
      </c>
      <c r="T103" s="67">
        <v>42095</v>
      </c>
      <c r="U103" s="67">
        <v>42060</v>
      </c>
      <c r="V103" s="4" t="s">
        <v>266</v>
      </c>
      <c r="W103" s="4" t="s">
        <v>324</v>
      </c>
      <c r="X103" s="173" t="str">
        <f t="array" ref="X1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3" s="173">
        <f t="array" ref="Y1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4.8499999999999996</v>
      </c>
      <c r="Z103" s="173">
        <f>Table1[[#This Row],[V2.0 TEC Requirement (kWh/wk)]]*52/3</f>
        <v>84.066666666666663</v>
      </c>
      <c r="AA103" s="173">
        <f>IF(ISNUMBER(Table1[[#This Row],[Typical Electricity Consumption (TEC) (kWh/yr)]]),Table1[[#This Row],[Typical Electricity Consumption (TEC) (kWh/yr)]]-IF(Table1[[#This Row],[Maximum Document Size Width]]&gt;=275,A3_Annual,0),"")</f>
        <v>46.883494666666671</v>
      </c>
      <c r="AB103" s="173">
        <f t="array" ref="AB1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26.5</v>
      </c>
    </row>
    <row r="104" spans="1:28" ht="69">
      <c r="A104" s="3">
        <v>2236070</v>
      </c>
      <c r="B104" s="4" t="s">
        <v>306</v>
      </c>
      <c r="C104" s="4" t="s">
        <v>312</v>
      </c>
      <c r="D104" s="4" t="s">
        <v>325</v>
      </c>
      <c r="E104" s="4" t="s">
        <v>326</v>
      </c>
      <c r="F104" s="4"/>
      <c r="G104" s="4" t="s">
        <v>55</v>
      </c>
      <c r="H104" s="4" t="s">
        <v>48</v>
      </c>
      <c r="I104" s="4">
        <v>220</v>
      </c>
      <c r="J104" s="4">
        <v>360</v>
      </c>
      <c r="K104" s="4"/>
      <c r="L104" s="4" t="s">
        <v>49</v>
      </c>
      <c r="M104" s="4" t="s">
        <v>14</v>
      </c>
      <c r="N104" s="4">
        <v>40</v>
      </c>
      <c r="O104" s="9" t="s">
        <v>50</v>
      </c>
      <c r="P104" s="5">
        <v>2.0779999999999998</v>
      </c>
      <c r="Q104" s="5">
        <v>108.056</v>
      </c>
      <c r="R104" s="4">
        <v>59.666966666666667</v>
      </c>
      <c r="S104" s="4" t="s">
        <v>60</v>
      </c>
      <c r="T104" s="67">
        <v>42095</v>
      </c>
      <c r="U104" s="67">
        <v>42103</v>
      </c>
      <c r="V104" s="4" t="s">
        <v>316</v>
      </c>
      <c r="W104" s="4" t="s">
        <v>327</v>
      </c>
      <c r="X104" s="173" t="str">
        <f t="array" ref="X1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4" s="173">
        <f t="array" ref="Y1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5.85</v>
      </c>
      <c r="Z104" s="173">
        <f>Table1[[#This Row],[V2.0 TEC Requirement (kWh/wk)]]*52/3</f>
        <v>101.39999999999999</v>
      </c>
      <c r="AA104" s="173">
        <f>IF(ISNUMBER(Table1[[#This Row],[Typical Electricity Consumption (TEC) (kWh/yr)]]),Table1[[#This Row],[Typical Electricity Consumption (TEC) (kWh/yr)]]-IF(Table1[[#This Row],[Maximum Document Size Width]]&gt;=275,A3_Annual,0),"")</f>
        <v>59.666966666666667</v>
      </c>
      <c r="AB104" s="173">
        <f t="array" ref="AB1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v>
      </c>
    </row>
    <row r="105" spans="1:28" ht="80.45">
      <c r="A105" s="3">
        <v>2241565</v>
      </c>
      <c r="B105" s="4" t="s">
        <v>306</v>
      </c>
      <c r="C105" s="4" t="s">
        <v>312</v>
      </c>
      <c r="D105" s="4" t="s">
        <v>328</v>
      </c>
      <c r="E105" s="4" t="s">
        <v>329</v>
      </c>
      <c r="F105" s="4" t="s">
        <v>330</v>
      </c>
      <c r="G105" s="4" t="s">
        <v>55</v>
      </c>
      <c r="H105" s="4" t="s">
        <v>48</v>
      </c>
      <c r="I105" s="4">
        <v>216</v>
      </c>
      <c r="J105" s="4">
        <v>356</v>
      </c>
      <c r="K105" s="4"/>
      <c r="L105" s="4" t="s">
        <v>49</v>
      </c>
      <c r="M105" s="4" t="s">
        <v>11</v>
      </c>
      <c r="N105" s="4">
        <v>40</v>
      </c>
      <c r="O105" s="9" t="s">
        <v>50</v>
      </c>
      <c r="P105" s="5">
        <v>1.4730000000000001</v>
      </c>
      <c r="Q105" s="5">
        <v>76.596000000000004</v>
      </c>
      <c r="R105" s="4">
        <v>27.019200000000005</v>
      </c>
      <c r="S105" s="4" t="s">
        <v>60</v>
      </c>
      <c r="T105" s="67">
        <v>42278</v>
      </c>
      <c r="U105" s="67">
        <v>42114</v>
      </c>
      <c r="V105" s="4" t="s">
        <v>266</v>
      </c>
      <c r="W105" s="4" t="s">
        <v>331</v>
      </c>
      <c r="X105" s="173" t="str">
        <f t="array" ref="X1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5" s="173">
        <f t="array" ref="Y1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2.6000000000000005</v>
      </c>
      <c r="Z105" s="173">
        <f>Table1[[#This Row],[V2.0 TEC Requirement (kWh/wk)]]*52/3</f>
        <v>45.06666666666667</v>
      </c>
      <c r="AA105" s="173">
        <f>IF(ISNUMBER(Table1[[#This Row],[Typical Electricity Consumption (TEC) (kWh/yr)]]),Table1[[#This Row],[Typical Electricity Consumption (TEC) (kWh/yr)]]-IF(Table1[[#This Row],[Maximum Document Size Width]]&gt;=275,A3_Annual,0),"")</f>
        <v>27.019200000000005</v>
      </c>
      <c r="AB105" s="173">
        <f t="array" ref="AB1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v>
      </c>
    </row>
    <row r="106" spans="1:28" ht="69">
      <c r="A106" s="3">
        <v>2248997</v>
      </c>
      <c r="B106" s="4" t="s">
        <v>306</v>
      </c>
      <c r="C106" s="4" t="s">
        <v>312</v>
      </c>
      <c r="D106" s="4" t="s">
        <v>332</v>
      </c>
      <c r="E106" s="4" t="s">
        <v>333</v>
      </c>
      <c r="F106" s="4"/>
      <c r="G106" s="4" t="s">
        <v>47</v>
      </c>
      <c r="H106" s="4" t="s">
        <v>48</v>
      </c>
      <c r="I106" s="4">
        <v>216</v>
      </c>
      <c r="J106" s="4">
        <v>356</v>
      </c>
      <c r="K106" s="4"/>
      <c r="L106" s="4" t="s">
        <v>49</v>
      </c>
      <c r="M106" s="4" t="s">
        <v>14</v>
      </c>
      <c r="N106" s="4">
        <v>28</v>
      </c>
      <c r="O106" s="9" t="s">
        <v>50</v>
      </c>
      <c r="P106" s="5">
        <v>1.5329999999999999</v>
      </c>
      <c r="Q106" s="5">
        <v>79.715999999999994</v>
      </c>
      <c r="R106" s="4">
        <v>35.703650666666661</v>
      </c>
      <c r="S106" s="4" t="s">
        <v>60</v>
      </c>
      <c r="T106" s="67">
        <v>42278</v>
      </c>
      <c r="U106" s="67">
        <v>42251</v>
      </c>
      <c r="V106" s="4" t="s">
        <v>316</v>
      </c>
      <c r="W106" s="4" t="s">
        <v>334</v>
      </c>
      <c r="X106" s="173" t="str">
        <f t="array" ref="X1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06" s="173">
        <f t="array" ref="Y1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3.69</v>
      </c>
      <c r="Z106" s="173">
        <f>Table1[[#This Row],[V2.0 TEC Requirement (kWh/wk)]]*52/3</f>
        <v>63.96</v>
      </c>
      <c r="AA106" s="173">
        <f>IF(ISNUMBER(Table1[[#This Row],[Typical Electricity Consumption (TEC) (kWh/yr)]]),Table1[[#This Row],[Typical Electricity Consumption (TEC) (kWh/yr)]]-IF(Table1[[#This Row],[Maximum Document Size Width]]&gt;=275,A3_Annual,0),"")</f>
        <v>35.703650666666661</v>
      </c>
      <c r="AB106" s="173">
        <f t="array" ref="AB1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107" spans="1:28" ht="69">
      <c r="A107" s="3">
        <v>2248999</v>
      </c>
      <c r="B107" s="4" t="s">
        <v>306</v>
      </c>
      <c r="C107" s="4" t="s">
        <v>312</v>
      </c>
      <c r="D107" s="4" t="s">
        <v>335</v>
      </c>
      <c r="E107" s="4" t="s">
        <v>336</v>
      </c>
      <c r="F107" s="4"/>
      <c r="G107" s="4" t="s">
        <v>55</v>
      </c>
      <c r="H107" s="4" t="s">
        <v>48</v>
      </c>
      <c r="I107" s="4">
        <v>216</v>
      </c>
      <c r="J107" s="4">
        <v>356</v>
      </c>
      <c r="K107" s="4"/>
      <c r="L107" s="4" t="s">
        <v>49</v>
      </c>
      <c r="M107" s="4" t="s">
        <v>14</v>
      </c>
      <c r="N107" s="4">
        <v>28</v>
      </c>
      <c r="O107" s="9" t="s">
        <v>50</v>
      </c>
      <c r="P107" s="5">
        <v>1.294</v>
      </c>
      <c r="Q107" s="5">
        <v>67.287999999999997</v>
      </c>
      <c r="R107" s="4">
        <v>24.141242666666667</v>
      </c>
      <c r="S107" s="4" t="s">
        <v>60</v>
      </c>
      <c r="T107" s="67">
        <v>42278</v>
      </c>
      <c r="U107" s="67">
        <v>42251</v>
      </c>
      <c r="V107" s="4" t="s">
        <v>316</v>
      </c>
      <c r="W107" s="4" t="s">
        <v>337</v>
      </c>
      <c r="X107" s="173" t="str">
        <f t="array" ref="X1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7" s="173">
        <f t="array" ref="Y1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07" s="173">
        <f>Table1[[#This Row],[V2.0 TEC Requirement (kWh/wk)]]*52/3</f>
        <v>61.533333333333339</v>
      </c>
      <c r="AA107" s="173">
        <f>IF(ISNUMBER(Table1[[#This Row],[Typical Electricity Consumption (TEC) (kWh/yr)]]),Table1[[#This Row],[Typical Electricity Consumption (TEC) (kWh/yr)]]-IF(Table1[[#This Row],[Maximum Document Size Width]]&gt;=275,A3_Annual,0),"")</f>
        <v>24.141242666666667</v>
      </c>
      <c r="AB107" s="173">
        <f t="array" ref="AB1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20.2</v>
      </c>
    </row>
    <row r="108" spans="1:28" ht="69">
      <c r="A108" s="3">
        <v>2248998</v>
      </c>
      <c r="B108" s="4" t="s">
        <v>306</v>
      </c>
      <c r="C108" s="4" t="s">
        <v>312</v>
      </c>
      <c r="D108" s="4" t="s">
        <v>338</v>
      </c>
      <c r="E108" s="4" t="s">
        <v>339</v>
      </c>
      <c r="F108" s="4"/>
      <c r="G108" s="4" t="s">
        <v>55</v>
      </c>
      <c r="H108" s="4" t="s">
        <v>48</v>
      </c>
      <c r="I108" s="4">
        <v>216</v>
      </c>
      <c r="J108" s="4">
        <v>356</v>
      </c>
      <c r="K108" s="4"/>
      <c r="L108" s="4" t="s">
        <v>49</v>
      </c>
      <c r="M108" s="4" t="s">
        <v>14</v>
      </c>
      <c r="N108" s="4">
        <v>28</v>
      </c>
      <c r="O108" s="9" t="s">
        <v>50</v>
      </c>
      <c r="P108" s="5">
        <v>1.5149999999999999</v>
      </c>
      <c r="Q108" s="5">
        <v>78.78</v>
      </c>
      <c r="R108" s="4">
        <v>34.748904666666668</v>
      </c>
      <c r="S108" s="4" t="s">
        <v>60</v>
      </c>
      <c r="T108" s="67">
        <v>42278</v>
      </c>
      <c r="U108" s="67">
        <v>42240</v>
      </c>
      <c r="V108" s="4" t="s">
        <v>316</v>
      </c>
      <c r="W108" s="4" t="s">
        <v>340</v>
      </c>
      <c r="X108" s="173" t="str">
        <f t="array" ref="X1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8" s="173">
        <f t="array" ref="Y1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08" s="173">
        <f>Table1[[#This Row],[V2.0 TEC Requirement (kWh/wk)]]*52/3</f>
        <v>61.533333333333339</v>
      </c>
      <c r="AA108" s="173">
        <f>IF(ISNUMBER(Table1[[#This Row],[Typical Electricity Consumption (TEC) (kWh/yr)]]),Table1[[#This Row],[Typical Electricity Consumption (TEC) (kWh/yr)]]-IF(Table1[[#This Row],[Maximum Document Size Width]]&gt;=275,A3_Annual,0),"")</f>
        <v>34.748904666666668</v>
      </c>
      <c r="AB108" s="173">
        <f t="array" ref="AB1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20.2</v>
      </c>
    </row>
    <row r="109" spans="1:28" ht="69">
      <c r="A109" s="3">
        <v>2238021</v>
      </c>
      <c r="B109" s="4" t="s">
        <v>306</v>
      </c>
      <c r="C109" s="4" t="s">
        <v>312</v>
      </c>
      <c r="D109" s="4" t="s">
        <v>341</v>
      </c>
      <c r="E109" s="4" t="s">
        <v>342</v>
      </c>
      <c r="F109" s="4"/>
      <c r="G109" s="4" t="s">
        <v>55</v>
      </c>
      <c r="H109" s="4" t="s">
        <v>48</v>
      </c>
      <c r="I109" s="4">
        <v>216</v>
      </c>
      <c r="J109" s="4">
        <v>356</v>
      </c>
      <c r="K109" s="4"/>
      <c r="L109" s="4" t="s">
        <v>49</v>
      </c>
      <c r="M109" s="4" t="s">
        <v>11</v>
      </c>
      <c r="N109" s="4">
        <v>52</v>
      </c>
      <c r="O109" s="9" t="s">
        <v>50</v>
      </c>
      <c r="P109" s="5">
        <v>2.5910000000000002</v>
      </c>
      <c r="Q109" s="5">
        <v>134.732</v>
      </c>
      <c r="R109" s="4">
        <v>57.304416000000003</v>
      </c>
      <c r="S109" s="4" t="s">
        <v>60</v>
      </c>
      <c r="T109" s="67">
        <v>42095</v>
      </c>
      <c r="U109" s="67">
        <v>42121</v>
      </c>
      <c r="V109" s="4" t="s">
        <v>266</v>
      </c>
      <c r="W109" s="4" t="s">
        <v>343</v>
      </c>
      <c r="X109" s="173" t="str">
        <f t="array" ref="X1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09" s="173">
        <f t="array" ref="Y1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4.5200000000000005</v>
      </c>
      <c r="Z109" s="173">
        <f>Table1[[#This Row],[V2.0 TEC Requirement (kWh/wk)]]*52/3</f>
        <v>78.346666666666678</v>
      </c>
      <c r="AA109" s="173">
        <f>IF(ISNUMBER(Table1[[#This Row],[Typical Electricity Consumption (TEC) (kWh/yr)]]),Table1[[#This Row],[Typical Electricity Consumption (TEC) (kWh/yr)]]-IF(Table1[[#This Row],[Maximum Document Size Width]]&gt;=275,A3_Annual,0),"")</f>
        <v>57.304416000000003</v>
      </c>
      <c r="AB109" s="173">
        <f t="array" ref="AB1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110" spans="1:28" ht="69">
      <c r="A110" s="3">
        <v>2235562</v>
      </c>
      <c r="B110" s="4" t="s">
        <v>306</v>
      </c>
      <c r="C110" s="4" t="s">
        <v>312</v>
      </c>
      <c r="D110" s="4" t="s">
        <v>344</v>
      </c>
      <c r="E110" s="4" t="s">
        <v>345</v>
      </c>
      <c r="F110" s="4" t="s">
        <v>346</v>
      </c>
      <c r="G110" s="4" t="s">
        <v>55</v>
      </c>
      <c r="H110" s="4" t="s">
        <v>48</v>
      </c>
      <c r="I110" s="4">
        <v>216</v>
      </c>
      <c r="J110" s="4">
        <v>356</v>
      </c>
      <c r="K110" s="4"/>
      <c r="L110" s="4" t="s">
        <v>49</v>
      </c>
      <c r="M110" s="4" t="s">
        <v>11</v>
      </c>
      <c r="N110" s="4">
        <v>65</v>
      </c>
      <c r="O110" s="9" t="s">
        <v>50</v>
      </c>
      <c r="P110" s="5">
        <v>3.2189999999999999</v>
      </c>
      <c r="Q110" s="5">
        <v>167.38800000000001</v>
      </c>
      <c r="R110" s="4">
        <v>65.44241599999998</v>
      </c>
      <c r="S110" s="4" t="s">
        <v>60</v>
      </c>
      <c r="T110" s="67">
        <v>42095</v>
      </c>
      <c r="U110" s="67">
        <v>42075</v>
      </c>
      <c r="V110" s="4" t="s">
        <v>266</v>
      </c>
      <c r="W110" s="4" t="s">
        <v>347</v>
      </c>
      <c r="X110" s="173" t="str">
        <f t="array" ref="X1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0" s="173">
        <f t="array" ref="Y1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6.6000000000000005</v>
      </c>
      <c r="Z110" s="173">
        <f>Table1[[#This Row],[V2.0 TEC Requirement (kWh/wk)]]*52/3</f>
        <v>114.40000000000002</v>
      </c>
      <c r="AA110" s="173">
        <f>IF(ISNUMBER(Table1[[#This Row],[Typical Electricity Consumption (TEC) (kWh/yr)]]),Table1[[#This Row],[Typical Electricity Consumption (TEC) (kWh/yr)]]-IF(Table1[[#This Row],[Maximum Document Size Width]]&gt;=275,A3_Annual,0),"")</f>
        <v>65.44241599999998</v>
      </c>
      <c r="AB110" s="173">
        <f t="array" ref="AB1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51.5</v>
      </c>
    </row>
    <row r="111" spans="1:28" ht="91.9">
      <c r="A111" s="3">
        <v>2251604</v>
      </c>
      <c r="B111" s="4" t="s">
        <v>306</v>
      </c>
      <c r="C111" s="4" t="s">
        <v>312</v>
      </c>
      <c r="D111" s="4" t="s">
        <v>348</v>
      </c>
      <c r="E111" s="4" t="s">
        <v>349</v>
      </c>
      <c r="F111" s="4" t="s">
        <v>350</v>
      </c>
      <c r="G111" s="4" t="s">
        <v>55</v>
      </c>
      <c r="H111" s="4" t="s">
        <v>48</v>
      </c>
      <c r="I111" s="4">
        <v>220</v>
      </c>
      <c r="J111" s="4">
        <v>360</v>
      </c>
      <c r="K111" s="4"/>
      <c r="L111" s="4" t="s">
        <v>49</v>
      </c>
      <c r="M111" s="4" t="s">
        <v>11</v>
      </c>
      <c r="N111" s="4">
        <v>45</v>
      </c>
      <c r="O111" s="9" t="s">
        <v>50</v>
      </c>
      <c r="P111" s="5">
        <v>1.8859999999999999</v>
      </c>
      <c r="Q111" s="5">
        <v>98.072000000000003</v>
      </c>
      <c r="R111" s="4">
        <v>40.93548333333333</v>
      </c>
      <c r="S111" s="4" t="s">
        <v>60</v>
      </c>
      <c r="T111" s="67">
        <v>42309</v>
      </c>
      <c r="U111" s="67">
        <v>42251</v>
      </c>
      <c r="V111" s="4" t="s">
        <v>266</v>
      </c>
      <c r="W111" s="4" t="s">
        <v>351</v>
      </c>
      <c r="X111" s="173" t="str">
        <f t="array" ref="X1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1" s="173">
        <f t="array" ref="Y1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3.4000000000000004</v>
      </c>
      <c r="Z111" s="173">
        <f>Table1[[#This Row],[V2.0 TEC Requirement (kWh/wk)]]*52/3</f>
        <v>58.933333333333337</v>
      </c>
      <c r="AA111" s="173">
        <f>IF(ISNUMBER(Table1[[#This Row],[Typical Electricity Consumption (TEC) (kWh/yr)]]),Table1[[#This Row],[Typical Electricity Consumption (TEC) (kWh/yr)]]-IF(Table1[[#This Row],[Maximum Document Size Width]]&gt;=275,A3_Annual,0),"")</f>
        <v>40.93548333333333</v>
      </c>
      <c r="AB111" s="173">
        <f t="array" ref="AB1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29.899999999999995</v>
      </c>
    </row>
    <row r="112" spans="1:28" ht="69">
      <c r="A112" s="3">
        <v>2251605</v>
      </c>
      <c r="B112" s="4" t="s">
        <v>306</v>
      </c>
      <c r="C112" s="4" t="s">
        <v>312</v>
      </c>
      <c r="D112" s="4" t="s">
        <v>352</v>
      </c>
      <c r="E112" s="4" t="s">
        <v>353</v>
      </c>
      <c r="F112" s="4"/>
      <c r="G112" s="4" t="s">
        <v>55</v>
      </c>
      <c r="H112" s="4" t="s">
        <v>48</v>
      </c>
      <c r="I112" s="4">
        <v>220</v>
      </c>
      <c r="J112" s="4">
        <v>360</v>
      </c>
      <c r="K112" s="4"/>
      <c r="L112" s="4" t="s">
        <v>49</v>
      </c>
      <c r="M112" s="4" t="s">
        <v>11</v>
      </c>
      <c r="N112" s="4">
        <v>43</v>
      </c>
      <c r="O112" s="9" t="s">
        <v>50</v>
      </c>
      <c r="P112" s="5">
        <v>2.1949999999999998</v>
      </c>
      <c r="Q112" s="5">
        <v>114.14</v>
      </c>
      <c r="R112" s="4">
        <v>52.130104000000003</v>
      </c>
      <c r="S112" s="4" t="s">
        <v>60</v>
      </c>
      <c r="T112" s="67">
        <v>42309</v>
      </c>
      <c r="U112" s="67">
        <v>42271</v>
      </c>
      <c r="V112" s="4" t="s">
        <v>266</v>
      </c>
      <c r="W112" s="4" t="s">
        <v>354</v>
      </c>
      <c r="X112" s="173" t="str">
        <f t="array" ref="X1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2" s="173">
        <f t="array" ref="Y1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3.08</v>
      </c>
      <c r="Z112" s="173">
        <f>Table1[[#This Row],[V2.0 TEC Requirement (kWh/wk)]]*52/3</f>
        <v>53.386666666666663</v>
      </c>
      <c r="AA112" s="173">
        <f>IF(ISNUMBER(Table1[[#This Row],[Typical Electricity Consumption (TEC) (kWh/yr)]]),Table1[[#This Row],[Typical Electricity Consumption (TEC) (kWh/yr)]]-IF(Table1[[#This Row],[Maximum Document Size Width]]&gt;=275,A3_Annual,0),"")</f>
        <v>52.130104000000003</v>
      </c>
      <c r="AB112" s="173">
        <f t="array" ref="AB1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28.499999999999996</v>
      </c>
    </row>
    <row r="113" spans="1:28" ht="69">
      <c r="A113" s="3">
        <v>2241071</v>
      </c>
      <c r="B113" s="4" t="s">
        <v>306</v>
      </c>
      <c r="C113" s="4" t="s">
        <v>312</v>
      </c>
      <c r="D113" s="4" t="s">
        <v>355</v>
      </c>
      <c r="E113" s="4" t="s">
        <v>356</v>
      </c>
      <c r="F113" s="4" t="s">
        <v>357</v>
      </c>
      <c r="G113" s="4" t="s">
        <v>47</v>
      </c>
      <c r="H113" s="4" t="s">
        <v>48</v>
      </c>
      <c r="I113" s="4">
        <v>216</v>
      </c>
      <c r="J113" s="4">
        <v>356</v>
      </c>
      <c r="K113" s="4"/>
      <c r="L113" s="4" t="s">
        <v>49</v>
      </c>
      <c r="M113" s="4" t="s">
        <v>11</v>
      </c>
      <c r="N113" s="4">
        <v>38</v>
      </c>
      <c r="O113" s="9" t="s">
        <v>50</v>
      </c>
      <c r="P113" s="5">
        <v>1.2829999999999999</v>
      </c>
      <c r="Q113" s="5">
        <v>66.715999999999994</v>
      </c>
      <c r="R113" s="4">
        <v>24.497199999999996</v>
      </c>
      <c r="S113" s="4" t="s">
        <v>358</v>
      </c>
      <c r="T113" s="67">
        <v>42278</v>
      </c>
      <c r="U113" s="67">
        <v>42158</v>
      </c>
      <c r="V113" s="4" t="s">
        <v>266</v>
      </c>
      <c r="W113" s="4" t="s">
        <v>359</v>
      </c>
      <c r="X113" s="173" t="str">
        <f t="array" ref="X1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13" s="173">
        <f t="array" ref="Y1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3.03</v>
      </c>
      <c r="Z113" s="173">
        <f>Table1[[#This Row],[V2.0 TEC Requirement (kWh/wk)]]*52/3</f>
        <v>52.52</v>
      </c>
      <c r="AA113" s="173">
        <f>IF(ISNUMBER(Table1[[#This Row],[Typical Electricity Consumption (TEC) (kWh/yr)]]),Table1[[#This Row],[Typical Electricity Consumption (TEC) (kWh/yr)]]-IF(Table1[[#This Row],[Maximum Document Size Width]]&gt;=275,A3_Annual,0),"")</f>
        <v>24.497199999999996</v>
      </c>
      <c r="AB113" s="173">
        <f t="array" ref="AB1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26.8</v>
      </c>
    </row>
    <row r="114" spans="1:28" ht="69">
      <c r="A114" s="3">
        <v>2235545</v>
      </c>
      <c r="B114" s="4" t="s">
        <v>306</v>
      </c>
      <c r="C114" s="4" t="s">
        <v>312</v>
      </c>
      <c r="D114" s="4" t="s">
        <v>360</v>
      </c>
      <c r="E114" s="4" t="s">
        <v>361</v>
      </c>
      <c r="F114" s="4"/>
      <c r="G114" s="4" t="s">
        <v>55</v>
      </c>
      <c r="H114" s="4" t="s">
        <v>48</v>
      </c>
      <c r="I114" s="4">
        <v>216</v>
      </c>
      <c r="J114" s="4">
        <v>356</v>
      </c>
      <c r="K114" s="4"/>
      <c r="L114" s="4" t="s">
        <v>49</v>
      </c>
      <c r="M114" s="4" t="s">
        <v>11</v>
      </c>
      <c r="N114" s="4">
        <v>58</v>
      </c>
      <c r="O114" s="9" t="s">
        <v>50</v>
      </c>
      <c r="P114" s="5">
        <v>2.9710000000000001</v>
      </c>
      <c r="Q114" s="5">
        <v>154.49199999999999</v>
      </c>
      <c r="R114" s="4">
        <v>69.383348666666663</v>
      </c>
      <c r="S114" s="4" t="s">
        <v>60</v>
      </c>
      <c r="T114" s="67">
        <v>42095</v>
      </c>
      <c r="U114" s="67">
        <v>42079</v>
      </c>
      <c r="V114" s="4" t="s">
        <v>316</v>
      </c>
      <c r="W114" s="4" t="s">
        <v>362</v>
      </c>
      <c r="X114" s="173" t="str">
        <f t="array" ref="X1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4" s="173">
        <f t="array" ref="Y1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5.4799999999999995</v>
      </c>
      <c r="Z114" s="173">
        <f>Table1[[#This Row],[V2.0 TEC Requirement (kWh/wk)]]*52/3</f>
        <v>94.986666666666665</v>
      </c>
      <c r="AA114" s="173">
        <f>IF(ISNUMBER(Table1[[#This Row],[Typical Electricity Consumption (TEC) (kWh/yr)]]),Table1[[#This Row],[Typical Electricity Consumption (TEC) (kWh/yr)]]-IF(Table1[[#This Row],[Maximum Document Size Width]]&gt;=275,A3_Annual,0),"")</f>
        <v>69.383348666666663</v>
      </c>
      <c r="AB114" s="173">
        <f t="array" ref="AB1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38.999999999999993</v>
      </c>
    </row>
    <row r="115" spans="1:28" ht="148.9">
      <c r="A115" s="3">
        <v>2235524</v>
      </c>
      <c r="B115" s="4" t="s">
        <v>306</v>
      </c>
      <c r="C115" s="4" t="s">
        <v>363</v>
      </c>
      <c r="D115" s="4" t="s">
        <v>364</v>
      </c>
      <c r="E115" s="4" t="s">
        <v>365</v>
      </c>
      <c r="F115" s="4" t="s">
        <v>366</v>
      </c>
      <c r="G115" s="4" t="s">
        <v>55</v>
      </c>
      <c r="H115" s="4" t="s">
        <v>48</v>
      </c>
      <c r="I115" s="4">
        <v>220</v>
      </c>
      <c r="J115" s="4">
        <v>360</v>
      </c>
      <c r="K115" s="4"/>
      <c r="L115" s="4" t="s">
        <v>49</v>
      </c>
      <c r="M115" s="4" t="s">
        <v>14</v>
      </c>
      <c r="N115" s="4">
        <v>40</v>
      </c>
      <c r="O115" s="9" t="s">
        <v>50</v>
      </c>
      <c r="P115" s="5">
        <v>1.9450000000000001</v>
      </c>
      <c r="Q115" s="5">
        <v>101.14</v>
      </c>
      <c r="R115" s="4">
        <v>49.597955333333331</v>
      </c>
      <c r="S115" s="4" t="s">
        <v>60</v>
      </c>
      <c r="T115" s="67">
        <v>42095</v>
      </c>
      <c r="U115" s="67">
        <v>42069</v>
      </c>
      <c r="V115" s="4" t="s">
        <v>266</v>
      </c>
      <c r="W115" s="4" t="s">
        <v>367</v>
      </c>
      <c r="X115" s="173" t="str">
        <f t="array" ref="X1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5" s="173">
        <f t="array" ref="Y1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5.85</v>
      </c>
      <c r="Z115" s="173">
        <f>Table1[[#This Row],[V2.0 TEC Requirement (kWh/wk)]]*52/3</f>
        <v>101.39999999999999</v>
      </c>
      <c r="AA115" s="173">
        <f>IF(ISNUMBER(Table1[[#This Row],[Typical Electricity Consumption (TEC) (kWh/yr)]]),Table1[[#This Row],[Typical Electricity Consumption (TEC) (kWh/yr)]]-IF(Table1[[#This Row],[Maximum Document Size Width]]&gt;=275,A3_Annual,0),"")</f>
        <v>49.597955333333331</v>
      </c>
      <c r="AB115" s="173">
        <f t="array" ref="AB1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v>
      </c>
    </row>
    <row r="116" spans="1:28" ht="69">
      <c r="A116" s="3">
        <v>2249738</v>
      </c>
      <c r="B116" s="4" t="s">
        <v>306</v>
      </c>
      <c r="C116" s="4" t="s">
        <v>363</v>
      </c>
      <c r="D116" s="4" t="s">
        <v>368</v>
      </c>
      <c r="E116" s="4" t="s">
        <v>369</v>
      </c>
      <c r="F116" s="4"/>
      <c r="G116" s="4" t="s">
        <v>47</v>
      </c>
      <c r="H116" s="4" t="s">
        <v>48</v>
      </c>
      <c r="I116" s="4">
        <v>216</v>
      </c>
      <c r="J116" s="4">
        <v>356</v>
      </c>
      <c r="K116" s="4"/>
      <c r="L116" s="4" t="s">
        <v>49</v>
      </c>
      <c r="M116" s="4" t="s">
        <v>14</v>
      </c>
      <c r="N116" s="4">
        <v>28</v>
      </c>
      <c r="O116" s="9" t="s">
        <v>50</v>
      </c>
      <c r="P116" s="5">
        <v>1.3680000000000001</v>
      </c>
      <c r="Q116" s="5">
        <v>71.135999999999996</v>
      </c>
      <c r="R116" s="4">
        <v>25.051242666666667</v>
      </c>
      <c r="S116" s="4" t="s">
        <v>60</v>
      </c>
      <c r="T116" s="67">
        <v>42278</v>
      </c>
      <c r="U116" s="67">
        <v>42285</v>
      </c>
      <c r="V116" s="4" t="s">
        <v>316</v>
      </c>
      <c r="W116" s="4" t="s">
        <v>370</v>
      </c>
      <c r="X116" s="173" t="str">
        <f t="array" ref="X1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16" s="173">
        <f t="array" ref="Y1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3.69</v>
      </c>
      <c r="Z116" s="173">
        <f>Table1[[#This Row],[V2.0 TEC Requirement (kWh/wk)]]*52/3</f>
        <v>63.96</v>
      </c>
      <c r="AA116" s="173">
        <f>IF(ISNUMBER(Table1[[#This Row],[Typical Electricity Consumption (TEC) (kWh/yr)]]),Table1[[#This Row],[Typical Electricity Consumption (TEC) (kWh/yr)]]-IF(Table1[[#This Row],[Maximum Document Size Width]]&gt;=275,A3_Annual,0),"")</f>
        <v>25.051242666666667</v>
      </c>
      <c r="AB116" s="173">
        <f t="array" ref="AB1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117" spans="1:28" ht="69">
      <c r="A117" s="3">
        <v>2261995</v>
      </c>
      <c r="B117" s="4" t="s">
        <v>306</v>
      </c>
      <c r="C117" s="4" t="s">
        <v>363</v>
      </c>
      <c r="D117" s="4" t="s">
        <v>371</v>
      </c>
      <c r="E117" s="4" t="s">
        <v>372</v>
      </c>
      <c r="F117" s="4" t="s">
        <v>373</v>
      </c>
      <c r="G117" s="4" t="s">
        <v>55</v>
      </c>
      <c r="H117" s="4" t="s">
        <v>48</v>
      </c>
      <c r="I117" s="4">
        <v>220</v>
      </c>
      <c r="J117" s="4">
        <v>360</v>
      </c>
      <c r="K117" s="4"/>
      <c r="L117" s="4" t="s">
        <v>297</v>
      </c>
      <c r="M117" s="4" t="s">
        <v>14</v>
      </c>
      <c r="N117" s="4">
        <v>40</v>
      </c>
      <c r="O117" s="9" t="s">
        <v>50</v>
      </c>
      <c r="P117" s="5">
        <v>0.73499999999999999</v>
      </c>
      <c r="Q117" s="5">
        <v>38.22</v>
      </c>
      <c r="R117" s="4">
        <v>27.983314666666669</v>
      </c>
      <c r="S117" s="4" t="s">
        <v>60</v>
      </c>
      <c r="T117" s="67">
        <v>42437</v>
      </c>
      <c r="U117" s="67">
        <v>42397</v>
      </c>
      <c r="V117" s="4" t="s">
        <v>266</v>
      </c>
      <c r="W117" s="4" t="s">
        <v>374</v>
      </c>
      <c r="X117" s="173" t="str">
        <f t="array" ref="X1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7" s="173">
        <f t="array" ref="Y1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5.85</v>
      </c>
      <c r="Z117" s="173">
        <f>Table1[[#This Row],[V2.0 TEC Requirement (kWh/wk)]]*52/3</f>
        <v>101.39999999999999</v>
      </c>
      <c r="AA117" s="173">
        <f>IF(ISNUMBER(Table1[[#This Row],[Typical Electricity Consumption (TEC) (kWh/yr)]]),Table1[[#This Row],[Typical Electricity Consumption (TEC) (kWh/yr)]]-IF(Table1[[#This Row],[Maximum Document Size Width]]&gt;=275,A3_Annual,0),"")</f>
        <v>27.983314666666669</v>
      </c>
      <c r="AB117" s="173">
        <f t="array" ref="AB1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v>
      </c>
    </row>
    <row r="118" spans="1:28" ht="69">
      <c r="A118" s="3">
        <v>2261998</v>
      </c>
      <c r="B118" s="4" t="s">
        <v>306</v>
      </c>
      <c r="C118" s="4" t="s">
        <v>363</v>
      </c>
      <c r="D118" s="4" t="s">
        <v>375</v>
      </c>
      <c r="E118" s="4" t="s">
        <v>376</v>
      </c>
      <c r="F118" s="4" t="s">
        <v>377</v>
      </c>
      <c r="G118" s="4" t="s">
        <v>55</v>
      </c>
      <c r="H118" s="4" t="s">
        <v>48</v>
      </c>
      <c r="I118" s="4">
        <v>220</v>
      </c>
      <c r="J118" s="4">
        <v>360</v>
      </c>
      <c r="K118" s="4"/>
      <c r="L118" s="4" t="s">
        <v>297</v>
      </c>
      <c r="M118" s="4" t="s">
        <v>14</v>
      </c>
      <c r="N118" s="4">
        <v>70</v>
      </c>
      <c r="O118" s="9" t="s">
        <v>50</v>
      </c>
      <c r="P118" s="5">
        <v>0.96599999999999997</v>
      </c>
      <c r="Q118" s="5">
        <v>50.231999999999999</v>
      </c>
      <c r="R118" s="4">
        <v>32.200479999999999</v>
      </c>
      <c r="S118" s="4" t="s">
        <v>60</v>
      </c>
      <c r="T118" s="67">
        <v>42437</v>
      </c>
      <c r="U118" s="67">
        <v>42398</v>
      </c>
      <c r="V118" s="4" t="s">
        <v>266</v>
      </c>
      <c r="W118" s="4" t="s">
        <v>378</v>
      </c>
      <c r="X118" s="173" t="str">
        <f t="array" ref="X1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18" s="173">
        <f t="array" ref="Y1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11.85</v>
      </c>
      <c r="Z118" s="173">
        <f>Table1[[#This Row],[V2.0 TEC Requirement (kWh/wk)]]*52/3</f>
        <v>205.39999999999998</v>
      </c>
      <c r="AA118" s="173">
        <f>IF(ISNUMBER(Table1[[#This Row],[Typical Electricity Consumption (TEC) (kWh/yr)]]),Table1[[#This Row],[Typical Electricity Consumption (TEC) (kWh/yr)]]-IF(Table1[[#This Row],[Maximum Document Size Width]]&gt;=275,A3_Annual,0),"")</f>
        <v>32.200479999999999</v>
      </c>
      <c r="AB118" s="173">
        <f t="array" ref="AB1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93.899999999999977</v>
      </c>
    </row>
    <row r="119" spans="1:28" ht="69">
      <c r="A119" s="3">
        <v>2261994</v>
      </c>
      <c r="B119" s="4" t="s">
        <v>306</v>
      </c>
      <c r="C119" s="4" t="s">
        <v>363</v>
      </c>
      <c r="D119" s="4" t="s">
        <v>379</v>
      </c>
      <c r="E119" s="4" t="s">
        <v>380</v>
      </c>
      <c r="F119" s="4" t="s">
        <v>381</v>
      </c>
      <c r="G119" s="4" t="s">
        <v>47</v>
      </c>
      <c r="H119" s="4" t="s">
        <v>48</v>
      </c>
      <c r="I119" s="4">
        <v>330</v>
      </c>
      <c r="J119" s="4">
        <v>360</v>
      </c>
      <c r="K119" s="4"/>
      <c r="L119" s="4" t="s">
        <v>297</v>
      </c>
      <c r="M119" s="4" t="s">
        <v>14</v>
      </c>
      <c r="N119" s="4">
        <v>40</v>
      </c>
      <c r="O119" s="9" t="s">
        <v>50</v>
      </c>
      <c r="P119" s="5">
        <v>0.91600000000000004</v>
      </c>
      <c r="Q119" s="5">
        <v>47.631999999999998</v>
      </c>
      <c r="R119" s="4">
        <v>33.599227999999997</v>
      </c>
      <c r="S119" s="4" t="s">
        <v>60</v>
      </c>
      <c r="T119" s="67">
        <v>42437</v>
      </c>
      <c r="U119" s="67">
        <v>42397</v>
      </c>
      <c r="V119" s="4" t="s">
        <v>266</v>
      </c>
      <c r="W119" s="4" t="s">
        <v>382</v>
      </c>
      <c r="X119" s="173" t="str">
        <f t="array" ref="X1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19" s="173">
        <f t="array" ref="Y1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119" s="173">
        <f>Table1[[#This Row],[V2.0 TEC Requirement (kWh/wk)]]*52/3</f>
        <v>108.33333333333333</v>
      </c>
      <c r="AA119" s="173">
        <f>IF(ISNUMBER(Table1[[#This Row],[Typical Electricity Consumption (TEC) (kWh/yr)]]),Table1[[#This Row],[Typical Electricity Consumption (TEC) (kWh/yr)]]-IF(Table1[[#This Row],[Maximum Document Size Width]]&gt;=275,A3_Annual,0),"")</f>
        <v>33.599227999999997</v>
      </c>
      <c r="AB119" s="173">
        <f t="array" ref="AB1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120" spans="1:28" ht="69">
      <c r="A120" s="3">
        <v>2261996</v>
      </c>
      <c r="B120" s="4" t="s">
        <v>306</v>
      </c>
      <c r="C120" s="4" t="s">
        <v>363</v>
      </c>
      <c r="D120" s="4" t="s">
        <v>383</v>
      </c>
      <c r="E120" s="4" t="s">
        <v>384</v>
      </c>
      <c r="F120" s="4" t="s">
        <v>385</v>
      </c>
      <c r="G120" s="4" t="s">
        <v>47</v>
      </c>
      <c r="H120" s="4" t="s">
        <v>48</v>
      </c>
      <c r="I120" s="4">
        <v>330</v>
      </c>
      <c r="J120" s="4">
        <v>360</v>
      </c>
      <c r="K120" s="4"/>
      <c r="L120" s="4" t="s">
        <v>297</v>
      </c>
      <c r="M120" s="4" t="s">
        <v>14</v>
      </c>
      <c r="N120" s="4">
        <v>50</v>
      </c>
      <c r="O120" s="9" t="s">
        <v>50</v>
      </c>
      <c r="P120" s="5">
        <v>1.014</v>
      </c>
      <c r="Q120" s="5">
        <v>52.728000000000002</v>
      </c>
      <c r="R120" s="4">
        <v>32.093897333333338</v>
      </c>
      <c r="S120" s="4" t="s">
        <v>60</v>
      </c>
      <c r="T120" s="67">
        <v>42437</v>
      </c>
      <c r="U120" s="67">
        <v>42415</v>
      </c>
      <c r="V120" s="4" t="s">
        <v>266</v>
      </c>
      <c r="W120" s="4" t="s">
        <v>386</v>
      </c>
      <c r="X120" s="173" t="str">
        <f t="array" ref="X1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20" s="173">
        <f t="array" ref="Y1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120" s="173">
        <f>Table1[[#This Row],[V2.0 TEC Requirement (kWh/wk)]]*52/3</f>
        <v>143</v>
      </c>
      <c r="AA120" s="173">
        <f>IF(ISNUMBER(Table1[[#This Row],[Typical Electricity Consumption (TEC) (kWh/yr)]]),Table1[[#This Row],[Typical Electricity Consumption (TEC) (kWh/yr)]]-IF(Table1[[#This Row],[Maximum Document Size Width]]&gt;=275,A3_Annual,0),"")</f>
        <v>32.093897333333338</v>
      </c>
      <c r="AB120" s="173">
        <f t="array" ref="AB1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121" spans="1:28" ht="126">
      <c r="A121" s="3">
        <v>2235559</v>
      </c>
      <c r="B121" s="4" t="s">
        <v>306</v>
      </c>
      <c r="C121" s="4" t="s">
        <v>363</v>
      </c>
      <c r="D121" s="4" t="s">
        <v>387</v>
      </c>
      <c r="E121" s="4" t="s">
        <v>388</v>
      </c>
      <c r="F121" s="4" t="s">
        <v>389</v>
      </c>
      <c r="G121" s="4" t="s">
        <v>55</v>
      </c>
      <c r="H121" s="4" t="s">
        <v>48</v>
      </c>
      <c r="I121" s="4">
        <v>216</v>
      </c>
      <c r="J121" s="4">
        <v>356</v>
      </c>
      <c r="K121" s="4"/>
      <c r="L121" s="4" t="s">
        <v>49</v>
      </c>
      <c r="M121" s="4" t="s">
        <v>11</v>
      </c>
      <c r="N121" s="4">
        <v>58</v>
      </c>
      <c r="O121" s="9" t="s">
        <v>50</v>
      </c>
      <c r="P121" s="5">
        <v>2.7850000000000001</v>
      </c>
      <c r="Q121" s="5">
        <v>144.82</v>
      </c>
      <c r="R121" s="4">
        <v>59.865416000000003</v>
      </c>
      <c r="S121" s="4" t="s">
        <v>60</v>
      </c>
      <c r="T121" s="67">
        <v>42095</v>
      </c>
      <c r="U121" s="67">
        <v>42079</v>
      </c>
      <c r="V121" s="4" t="s">
        <v>266</v>
      </c>
      <c r="W121" s="4" t="s">
        <v>390</v>
      </c>
      <c r="X121" s="173" t="str">
        <f t="array" ref="X1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21" s="173">
        <f t="array" ref="Y1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5.4799999999999995</v>
      </c>
      <c r="Z121" s="173">
        <f>Table1[[#This Row],[V2.0 TEC Requirement (kWh/wk)]]*52/3</f>
        <v>94.986666666666665</v>
      </c>
      <c r="AA121" s="173">
        <f>IF(ISNUMBER(Table1[[#This Row],[Typical Electricity Consumption (TEC) (kWh/yr)]]),Table1[[#This Row],[Typical Electricity Consumption (TEC) (kWh/yr)]]-IF(Table1[[#This Row],[Maximum Document Size Width]]&gt;=275,A3_Annual,0),"")</f>
        <v>59.865416000000003</v>
      </c>
      <c r="AB121" s="173">
        <f t="array" ref="AB1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38.999999999999993</v>
      </c>
    </row>
    <row r="122" spans="1:28" ht="205.9">
      <c r="A122" s="3">
        <v>2251606</v>
      </c>
      <c r="B122" s="4" t="s">
        <v>306</v>
      </c>
      <c r="C122" s="4" t="s">
        <v>363</v>
      </c>
      <c r="D122" s="4" t="s">
        <v>391</v>
      </c>
      <c r="E122" s="4" t="s">
        <v>392</v>
      </c>
      <c r="F122" s="4" t="s">
        <v>393</v>
      </c>
      <c r="G122" s="4" t="s">
        <v>47</v>
      </c>
      <c r="H122" s="4" t="s">
        <v>48</v>
      </c>
      <c r="I122" s="4">
        <v>220</v>
      </c>
      <c r="J122" s="4">
        <v>360</v>
      </c>
      <c r="K122" s="4"/>
      <c r="L122" s="4" t="s">
        <v>49</v>
      </c>
      <c r="M122" s="4" t="s">
        <v>11</v>
      </c>
      <c r="N122" s="4">
        <v>45</v>
      </c>
      <c r="O122" s="9" t="s">
        <v>50</v>
      </c>
      <c r="P122" s="5">
        <v>1.758</v>
      </c>
      <c r="Q122" s="5">
        <v>91.415999999999997</v>
      </c>
      <c r="R122" s="4">
        <v>28.97852533333333</v>
      </c>
      <c r="S122" s="4" t="s">
        <v>60</v>
      </c>
      <c r="T122" s="67">
        <v>42309</v>
      </c>
      <c r="U122" s="67">
        <v>42282</v>
      </c>
      <c r="V122" s="4" t="s">
        <v>266</v>
      </c>
      <c r="W122" s="4" t="s">
        <v>394</v>
      </c>
      <c r="X122" s="173" t="str">
        <f t="array" ref="X1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22" s="173">
        <f t="array" ref="Y1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3.8000000000000003</v>
      </c>
      <c r="Z122" s="173">
        <f>Table1[[#This Row],[V2.0 TEC Requirement (kWh/wk)]]*52/3</f>
        <v>65.866666666666674</v>
      </c>
      <c r="AA122" s="173">
        <f>IF(ISNUMBER(Table1[[#This Row],[Typical Electricity Consumption (TEC) (kWh/yr)]]),Table1[[#This Row],[Typical Electricity Consumption (TEC) (kWh/yr)]]-IF(Table1[[#This Row],[Maximum Document Size Width]]&gt;=275,A3_Annual,0),"")</f>
        <v>28.97852533333333</v>
      </c>
      <c r="AB122" s="173">
        <f t="array" ref="AB1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123" spans="1:28" ht="69">
      <c r="A123" s="3">
        <v>2265612</v>
      </c>
      <c r="B123" s="4" t="s">
        <v>306</v>
      </c>
      <c r="C123" s="4" t="s">
        <v>363</v>
      </c>
      <c r="D123" s="4" t="s">
        <v>395</v>
      </c>
      <c r="E123" s="4" t="s">
        <v>396</v>
      </c>
      <c r="F123" s="4" t="s">
        <v>397</v>
      </c>
      <c r="G123" s="4" t="s">
        <v>47</v>
      </c>
      <c r="H123" s="4" t="s">
        <v>48</v>
      </c>
      <c r="I123" s="4">
        <v>330</v>
      </c>
      <c r="J123" s="4">
        <v>360</v>
      </c>
      <c r="K123" s="4"/>
      <c r="L123" s="4" t="s">
        <v>297</v>
      </c>
      <c r="M123" s="4" t="s">
        <v>14</v>
      </c>
      <c r="N123" s="4">
        <v>75</v>
      </c>
      <c r="O123" s="9" t="s">
        <v>50</v>
      </c>
      <c r="P123" s="5">
        <v>1.87</v>
      </c>
      <c r="Q123" s="5">
        <v>97.24</v>
      </c>
      <c r="R123" s="4">
        <v>79.347943999999998</v>
      </c>
      <c r="S123" s="4" t="s">
        <v>60</v>
      </c>
      <c r="T123" s="67">
        <v>42491</v>
      </c>
      <c r="U123" s="67">
        <v>42415</v>
      </c>
      <c r="V123" s="4" t="s">
        <v>266</v>
      </c>
      <c r="W123" s="4" t="s">
        <v>398</v>
      </c>
      <c r="X123" s="173" t="str">
        <f t="array" ref="X1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23" s="173">
        <f t="array" ref="Y1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123" s="173">
        <f>Table1[[#This Row],[V2.0 TEC Requirement (kWh/wk)]]*52/3</f>
        <v>273.00000000000006</v>
      </c>
      <c r="AA123" s="173">
        <f>IF(ISNUMBER(Table1[[#This Row],[Typical Electricity Consumption (TEC) (kWh/yr)]]),Table1[[#This Row],[Typical Electricity Consumption (TEC) (kWh/yr)]]-IF(Table1[[#This Row],[Maximum Document Size Width]]&gt;=275,A3_Annual,0),"")</f>
        <v>79.347943999999998</v>
      </c>
      <c r="AB123" s="173">
        <f t="array" ref="AB1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124" spans="1:28" ht="80.45">
      <c r="A124" s="3">
        <v>2265613</v>
      </c>
      <c r="B124" s="4" t="s">
        <v>306</v>
      </c>
      <c r="C124" s="4" t="s">
        <v>363</v>
      </c>
      <c r="D124" s="4" t="s">
        <v>399</v>
      </c>
      <c r="E124" s="4" t="s">
        <v>400</v>
      </c>
      <c r="F124" s="4" t="s">
        <v>401</v>
      </c>
      <c r="G124" s="4" t="s">
        <v>47</v>
      </c>
      <c r="H124" s="4" t="s">
        <v>48</v>
      </c>
      <c r="I124" s="4">
        <v>330</v>
      </c>
      <c r="J124" s="4">
        <v>360</v>
      </c>
      <c r="K124" s="4"/>
      <c r="L124" s="4" t="s">
        <v>297</v>
      </c>
      <c r="M124" s="4" t="s">
        <v>14</v>
      </c>
      <c r="N124" s="4">
        <v>75</v>
      </c>
      <c r="O124" s="9" t="s">
        <v>50</v>
      </c>
      <c r="P124" s="5">
        <v>1.877</v>
      </c>
      <c r="Q124" s="5">
        <v>97.603999999999999</v>
      </c>
      <c r="R124" s="4">
        <v>78.812361333333342</v>
      </c>
      <c r="S124" s="4" t="s">
        <v>60</v>
      </c>
      <c r="T124" s="67">
        <v>42491</v>
      </c>
      <c r="U124" s="67">
        <v>42418</v>
      </c>
      <c r="V124" s="4" t="s">
        <v>266</v>
      </c>
      <c r="W124" s="4" t="s">
        <v>402</v>
      </c>
      <c r="X124" s="173" t="str">
        <f t="array" ref="X1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24" s="173">
        <f t="array" ref="Y1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124" s="173">
        <f>Table1[[#This Row],[V2.0 TEC Requirement (kWh/wk)]]*52/3</f>
        <v>273.00000000000006</v>
      </c>
      <c r="AA124" s="173">
        <f>IF(ISNUMBER(Table1[[#This Row],[Typical Electricity Consumption (TEC) (kWh/yr)]]),Table1[[#This Row],[Typical Electricity Consumption (TEC) (kWh/yr)]]-IF(Table1[[#This Row],[Maximum Document Size Width]]&gt;=275,A3_Annual,0),"")</f>
        <v>78.812361333333342</v>
      </c>
      <c r="AB124" s="173">
        <f t="array" ref="AB1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125" spans="1:28" ht="69">
      <c r="A125" s="3">
        <v>2265616</v>
      </c>
      <c r="B125" s="4" t="s">
        <v>306</v>
      </c>
      <c r="C125" s="4" t="s">
        <v>363</v>
      </c>
      <c r="D125" s="4" t="s">
        <v>403</v>
      </c>
      <c r="E125" s="4" t="s">
        <v>404</v>
      </c>
      <c r="F125" s="4" t="s">
        <v>405</v>
      </c>
      <c r="G125" s="4" t="s">
        <v>55</v>
      </c>
      <c r="H125" s="4" t="s">
        <v>48</v>
      </c>
      <c r="I125" s="4">
        <v>330</v>
      </c>
      <c r="J125" s="4">
        <v>360</v>
      </c>
      <c r="K125" s="4"/>
      <c r="L125" s="4" t="s">
        <v>297</v>
      </c>
      <c r="M125" s="4" t="s">
        <v>14</v>
      </c>
      <c r="N125" s="4">
        <v>75</v>
      </c>
      <c r="O125" s="9" t="s">
        <v>50</v>
      </c>
      <c r="P125" s="5">
        <v>1.34</v>
      </c>
      <c r="Q125" s="5">
        <v>69.680000000000007</v>
      </c>
      <c r="R125" s="4">
        <v>58.828977999999992</v>
      </c>
      <c r="S125" s="4" t="s">
        <v>60</v>
      </c>
      <c r="T125" s="67">
        <v>42491</v>
      </c>
      <c r="U125" s="67">
        <v>42446</v>
      </c>
      <c r="V125" s="4" t="s">
        <v>266</v>
      </c>
      <c r="W125" s="4" t="s">
        <v>406</v>
      </c>
      <c r="X125" s="173" t="str">
        <f t="array" ref="X1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25" s="173">
        <f t="array" ref="Y1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13.15</v>
      </c>
      <c r="Z125" s="173">
        <f>Table1[[#This Row],[V2.0 TEC Requirement (kWh/wk)]]*52/3</f>
        <v>227.93333333333337</v>
      </c>
      <c r="AA125" s="173">
        <f>IF(ISNUMBER(Table1[[#This Row],[Typical Electricity Consumption (TEC) (kWh/yr)]]),Table1[[#This Row],[Typical Electricity Consumption (TEC) (kWh/yr)]]-IF(Table1[[#This Row],[Maximum Document Size Width]]&gt;=275,A3_Annual,0),"")</f>
        <v>58.828977999999992</v>
      </c>
      <c r="AB125" s="173">
        <f t="array" ref="AB1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123.89999999999998</v>
      </c>
    </row>
    <row r="126" spans="1:28" ht="69">
      <c r="A126" s="3">
        <v>2265617</v>
      </c>
      <c r="B126" s="4" t="s">
        <v>306</v>
      </c>
      <c r="C126" s="4" t="s">
        <v>363</v>
      </c>
      <c r="D126" s="4" t="s">
        <v>407</v>
      </c>
      <c r="E126" s="4" t="s">
        <v>408</v>
      </c>
      <c r="F126" s="4"/>
      <c r="G126" s="4" t="s">
        <v>55</v>
      </c>
      <c r="H126" s="4" t="s">
        <v>48</v>
      </c>
      <c r="I126" s="4">
        <v>330</v>
      </c>
      <c r="J126" s="4">
        <v>360</v>
      </c>
      <c r="K126" s="4"/>
      <c r="L126" s="4" t="s">
        <v>297</v>
      </c>
      <c r="M126" s="4" t="s">
        <v>14</v>
      </c>
      <c r="N126" s="4">
        <v>75</v>
      </c>
      <c r="O126" s="9" t="s">
        <v>50</v>
      </c>
      <c r="P126" s="5">
        <v>1.585</v>
      </c>
      <c r="Q126" s="5">
        <v>82.42</v>
      </c>
      <c r="R126" s="4">
        <v>67.717832000000001</v>
      </c>
      <c r="S126" s="4" t="s">
        <v>60</v>
      </c>
      <c r="T126" s="67">
        <v>42491</v>
      </c>
      <c r="U126" s="67">
        <v>42446</v>
      </c>
      <c r="V126" s="4" t="s">
        <v>266</v>
      </c>
      <c r="W126" s="4" t="s">
        <v>409</v>
      </c>
      <c r="X126" s="173" t="str">
        <f t="array" ref="X1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26" s="173">
        <f t="array" ref="Y1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13.15</v>
      </c>
      <c r="Z126" s="173">
        <f>Table1[[#This Row],[V2.0 TEC Requirement (kWh/wk)]]*52/3</f>
        <v>227.93333333333337</v>
      </c>
      <c r="AA126" s="173">
        <f>IF(ISNUMBER(Table1[[#This Row],[Typical Electricity Consumption (TEC) (kWh/yr)]]),Table1[[#This Row],[Typical Electricity Consumption (TEC) (kWh/yr)]]-IF(Table1[[#This Row],[Maximum Document Size Width]]&gt;=275,A3_Annual,0),"")</f>
        <v>67.717832000000001</v>
      </c>
      <c r="AB126" s="173">
        <f t="array" ref="AB1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123.89999999999998</v>
      </c>
    </row>
    <row r="127" spans="1:28" ht="69">
      <c r="A127" s="3">
        <v>2266098</v>
      </c>
      <c r="B127" s="4" t="s">
        <v>306</v>
      </c>
      <c r="C127" s="4" t="s">
        <v>363</v>
      </c>
      <c r="D127" s="4" t="s">
        <v>410</v>
      </c>
      <c r="E127" s="4" t="s">
        <v>411</v>
      </c>
      <c r="F127" s="4"/>
      <c r="G127" s="4" t="s">
        <v>55</v>
      </c>
      <c r="H127" s="4" t="s">
        <v>48</v>
      </c>
      <c r="I127" s="4">
        <v>216</v>
      </c>
      <c r="J127" s="4">
        <v>356</v>
      </c>
      <c r="K127" s="4"/>
      <c r="L127" s="4" t="s">
        <v>49</v>
      </c>
      <c r="M127" s="4" t="s">
        <v>11</v>
      </c>
      <c r="N127" s="4">
        <v>23</v>
      </c>
      <c r="O127" s="9" t="s">
        <v>50</v>
      </c>
      <c r="P127" s="5">
        <v>0.56799999999999995</v>
      </c>
      <c r="Q127" s="5">
        <v>29.536000000000001</v>
      </c>
      <c r="R127" s="4">
        <v>10.681125000000002</v>
      </c>
      <c r="S127" s="4" t="s">
        <v>60</v>
      </c>
      <c r="T127" s="67">
        <v>42644</v>
      </c>
      <c r="U127" s="67">
        <v>42493</v>
      </c>
      <c r="V127" s="4" t="s">
        <v>316</v>
      </c>
      <c r="W127" s="4" t="s">
        <v>412</v>
      </c>
      <c r="X127" s="173" t="str">
        <f t="array" ref="X1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27" s="173">
        <f t="array" ref="Y1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1.0799999999999998</v>
      </c>
      <c r="Z127" s="173">
        <f>Table1[[#This Row],[V2.0 TEC Requirement (kWh/wk)]]*52/3</f>
        <v>18.719999999999995</v>
      </c>
      <c r="AA127" s="173">
        <f>IF(ISNUMBER(Table1[[#This Row],[Typical Electricity Consumption (TEC) (kWh/yr)]]),Table1[[#This Row],[Typical Electricity Consumption (TEC) (kWh/yr)]]-IF(Table1[[#This Row],[Maximum Document Size Width]]&gt;=275,A3_Annual,0),"")</f>
        <v>10.681125000000002</v>
      </c>
      <c r="AB127" s="173">
        <f t="array" ref="AB1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14.499999999999998</v>
      </c>
    </row>
    <row r="128" spans="1:28" ht="69">
      <c r="A128" s="3">
        <v>2269049</v>
      </c>
      <c r="B128" s="4" t="s">
        <v>306</v>
      </c>
      <c r="C128" s="4" t="s">
        <v>363</v>
      </c>
      <c r="D128" s="4" t="s">
        <v>413</v>
      </c>
      <c r="E128" s="4" t="s">
        <v>414</v>
      </c>
      <c r="F128" s="4" t="s">
        <v>415</v>
      </c>
      <c r="G128" s="4" t="s">
        <v>55</v>
      </c>
      <c r="H128" s="4" t="s">
        <v>48</v>
      </c>
      <c r="I128" s="4">
        <v>216</v>
      </c>
      <c r="J128" s="4">
        <v>356</v>
      </c>
      <c r="K128" s="4"/>
      <c r="L128" s="4" t="s">
        <v>49</v>
      </c>
      <c r="M128" s="4" t="s">
        <v>11</v>
      </c>
      <c r="N128" s="4">
        <v>30</v>
      </c>
      <c r="O128" s="9" t="s">
        <v>50</v>
      </c>
      <c r="P128" s="5">
        <v>0.88100000000000001</v>
      </c>
      <c r="Q128" s="5">
        <v>45.811999999999998</v>
      </c>
      <c r="R128" s="4">
        <v>16.712799999999998</v>
      </c>
      <c r="S128" s="4" t="s">
        <v>60</v>
      </c>
      <c r="T128" s="67">
        <v>42675</v>
      </c>
      <c r="U128" s="67">
        <v>42524</v>
      </c>
      <c r="V128" s="4" t="s">
        <v>316</v>
      </c>
      <c r="W128" s="4" t="s">
        <v>416</v>
      </c>
      <c r="X128" s="173" t="str">
        <f t="array" ref="X1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28" s="173">
        <f t="array" ref="Y1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1.4999999999999998</v>
      </c>
      <c r="Z128" s="173">
        <f>Table1[[#This Row],[V2.0 TEC Requirement (kWh/wk)]]*52/3</f>
        <v>25.999999999999996</v>
      </c>
      <c r="AA128" s="173">
        <f>IF(ISNUMBER(Table1[[#This Row],[Typical Electricity Consumption (TEC) (kWh/yr)]]),Table1[[#This Row],[Typical Electricity Consumption (TEC) (kWh/yr)]]-IF(Table1[[#This Row],[Maximum Document Size Width]]&gt;=275,A3_Annual,0),"")</f>
        <v>16.712799999999998</v>
      </c>
      <c r="AB128" s="173">
        <f t="array" ref="AB1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19.399999999999999</v>
      </c>
    </row>
    <row r="129" spans="1:28" ht="69">
      <c r="A129" s="3">
        <v>2270244</v>
      </c>
      <c r="B129" s="4" t="s">
        <v>306</v>
      </c>
      <c r="C129" s="4" t="s">
        <v>363</v>
      </c>
      <c r="D129" s="4" t="s">
        <v>417</v>
      </c>
      <c r="E129" s="4" t="s">
        <v>418</v>
      </c>
      <c r="F129" s="4" t="s">
        <v>419</v>
      </c>
      <c r="G129" s="4" t="s">
        <v>47</v>
      </c>
      <c r="H129" s="4" t="s">
        <v>48</v>
      </c>
      <c r="I129" s="4">
        <v>216</v>
      </c>
      <c r="J129" s="4">
        <v>356</v>
      </c>
      <c r="K129" s="4"/>
      <c r="L129" s="4" t="s">
        <v>49</v>
      </c>
      <c r="M129" s="4" t="s">
        <v>11</v>
      </c>
      <c r="N129" s="4">
        <v>23</v>
      </c>
      <c r="O129" s="9" t="s">
        <v>81</v>
      </c>
      <c r="P129" s="5">
        <v>0.63500000000000001</v>
      </c>
      <c r="Q129" s="5">
        <v>33.020000000000003</v>
      </c>
      <c r="R129" s="4">
        <v>14.836250000000001</v>
      </c>
      <c r="S129" s="4" t="s">
        <v>60</v>
      </c>
      <c r="T129" s="67">
        <v>42644</v>
      </c>
      <c r="U129" s="67">
        <v>42542</v>
      </c>
      <c r="V129" s="4" t="s">
        <v>316</v>
      </c>
      <c r="W129" s="4" t="s">
        <v>420</v>
      </c>
      <c r="X129" s="173" t="str">
        <f t="array" ref="X1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29" s="173">
        <f t="array" ref="Y1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1.6600000000000001</v>
      </c>
      <c r="Z129" s="173">
        <f>Table1[[#This Row],[V2.0 TEC Requirement (kWh/wk)]]*52/3</f>
        <v>28.773333333333337</v>
      </c>
      <c r="AA129" s="173">
        <f>IF(ISNUMBER(Table1[[#This Row],[Typical Electricity Consumption (TEC) (kWh/yr)]]),Table1[[#This Row],[Typical Electricity Consumption (TEC) (kWh/yr)]]-IF(Table1[[#This Row],[Maximum Document Size Width]]&gt;=275,A3_Annual,0),"")</f>
        <v>14.836250000000001</v>
      </c>
      <c r="AB129" s="173">
        <f t="array" ref="AB1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17.799999999999997</v>
      </c>
    </row>
    <row r="130" spans="1:28" ht="69">
      <c r="A130" s="3">
        <v>2270283</v>
      </c>
      <c r="B130" s="4" t="s">
        <v>306</v>
      </c>
      <c r="C130" s="4" t="s">
        <v>363</v>
      </c>
      <c r="D130" s="4" t="s">
        <v>421</v>
      </c>
      <c r="E130" s="4" t="s">
        <v>422</v>
      </c>
      <c r="F130" s="4" t="s">
        <v>423</v>
      </c>
      <c r="G130" s="4" t="s">
        <v>47</v>
      </c>
      <c r="H130" s="4" t="s">
        <v>48</v>
      </c>
      <c r="I130" s="4">
        <v>216</v>
      </c>
      <c r="J130" s="4">
        <v>356</v>
      </c>
      <c r="K130" s="4"/>
      <c r="L130" s="4" t="s">
        <v>49</v>
      </c>
      <c r="M130" s="4" t="s">
        <v>11</v>
      </c>
      <c r="N130" s="4">
        <v>30</v>
      </c>
      <c r="O130" s="9" t="s">
        <v>50</v>
      </c>
      <c r="P130" s="5">
        <v>0.92600000000000005</v>
      </c>
      <c r="Q130" s="5">
        <v>48.152000000000001</v>
      </c>
      <c r="R130" s="4">
        <v>18.665833333333335</v>
      </c>
      <c r="S130" s="4" t="s">
        <v>60</v>
      </c>
      <c r="T130" s="67">
        <v>42675</v>
      </c>
      <c r="U130" s="67">
        <v>42543</v>
      </c>
      <c r="V130" s="4" t="s">
        <v>316</v>
      </c>
      <c r="W130" s="4" t="s">
        <v>424</v>
      </c>
      <c r="X130" s="173" t="str">
        <f t="array" ref="X1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30" s="173">
        <f t="array" ref="Y1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2.15</v>
      </c>
      <c r="Z130" s="173">
        <f>Table1[[#This Row],[V2.0 TEC Requirement (kWh/wk)]]*52/3</f>
        <v>37.266666666666666</v>
      </c>
      <c r="AA130" s="173">
        <f>IF(ISNUMBER(Table1[[#This Row],[Typical Electricity Consumption (TEC) (kWh/yr)]]),Table1[[#This Row],[Typical Electricity Consumption (TEC) (kWh/yr)]]-IF(Table1[[#This Row],[Maximum Document Size Width]]&gt;=275,A3_Annual,0),"")</f>
        <v>18.665833333333335</v>
      </c>
      <c r="AB130" s="173">
        <f t="array" ref="AB1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131" spans="1:28" ht="69">
      <c r="A131" s="3">
        <v>2268918</v>
      </c>
      <c r="B131" s="4" t="s">
        <v>306</v>
      </c>
      <c r="C131" s="4" t="s">
        <v>363</v>
      </c>
      <c r="D131" s="4" t="s">
        <v>425</v>
      </c>
      <c r="E131" s="4" t="s">
        <v>426</v>
      </c>
      <c r="F131" s="4"/>
      <c r="G131" s="4" t="s">
        <v>55</v>
      </c>
      <c r="H131" s="4" t="s">
        <v>48</v>
      </c>
      <c r="I131" s="4">
        <v>220</v>
      </c>
      <c r="J131" s="4">
        <v>360</v>
      </c>
      <c r="K131" s="4"/>
      <c r="L131" s="4" t="s">
        <v>297</v>
      </c>
      <c r="M131" s="4" t="s">
        <v>14</v>
      </c>
      <c r="N131" s="4">
        <v>45</v>
      </c>
      <c r="O131" s="9" t="s">
        <v>50</v>
      </c>
      <c r="P131" s="5">
        <v>0.69499999999999995</v>
      </c>
      <c r="Q131" s="5">
        <v>36.14</v>
      </c>
      <c r="R131" s="4">
        <v>25.323566666666665</v>
      </c>
      <c r="S131" s="4" t="s">
        <v>60</v>
      </c>
      <c r="T131" s="67">
        <v>42522</v>
      </c>
      <c r="U131" s="67">
        <v>42465</v>
      </c>
      <c r="V131" s="4" t="s">
        <v>266</v>
      </c>
      <c r="W131" s="4" t="s">
        <v>427</v>
      </c>
      <c r="X131" s="173" t="str">
        <f t="array" ref="X1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31" s="173">
        <f t="array" ref="Y1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6.85</v>
      </c>
      <c r="Z131" s="173">
        <f>Table1[[#This Row],[V2.0 TEC Requirement (kWh/wk)]]*52/3</f>
        <v>118.73333333333333</v>
      </c>
      <c r="AA131" s="173">
        <f>IF(ISNUMBER(Table1[[#This Row],[Typical Electricity Consumption (TEC) (kWh/yr)]]),Table1[[#This Row],[Typical Electricity Consumption (TEC) (kWh/yr)]]-IF(Table1[[#This Row],[Maximum Document Size Width]]&gt;=275,A3_Annual,0),"")</f>
        <v>25.323566666666665</v>
      </c>
      <c r="AB131" s="173">
        <f t="array" ref="AB1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33.5</v>
      </c>
    </row>
    <row r="132" spans="1:28" ht="69">
      <c r="A132" s="3">
        <v>2305083</v>
      </c>
      <c r="B132" s="4" t="s">
        <v>306</v>
      </c>
      <c r="C132" s="4" t="s">
        <v>363</v>
      </c>
      <c r="D132" s="4" t="s">
        <v>428</v>
      </c>
      <c r="E132" s="4" t="s">
        <v>429</v>
      </c>
      <c r="F132" s="4"/>
      <c r="G132" s="4" t="s">
        <v>55</v>
      </c>
      <c r="H132" s="4" t="s">
        <v>48</v>
      </c>
      <c r="I132" s="4">
        <v>330</v>
      </c>
      <c r="J132" s="4">
        <v>360</v>
      </c>
      <c r="K132" s="4"/>
      <c r="L132" s="4" t="s">
        <v>297</v>
      </c>
      <c r="M132" s="4" t="s">
        <v>14</v>
      </c>
      <c r="N132" s="4">
        <v>75</v>
      </c>
      <c r="O132" s="9" t="s">
        <v>50</v>
      </c>
      <c r="P132" s="5">
        <v>1.254</v>
      </c>
      <c r="Q132" s="5">
        <v>65.207999999999998</v>
      </c>
      <c r="R132" s="4">
        <v>23.56926</v>
      </c>
      <c r="S132" s="4" t="s">
        <v>60</v>
      </c>
      <c r="T132" s="67">
        <v>43023</v>
      </c>
      <c r="U132" s="67">
        <v>42985</v>
      </c>
      <c r="V132" s="4" t="s">
        <v>266</v>
      </c>
      <c r="W132" s="4" t="s">
        <v>430</v>
      </c>
      <c r="X132" s="173" t="str">
        <f t="array" ref="X1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32" s="173">
        <f t="array" ref="Y1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13.15</v>
      </c>
      <c r="Z132" s="173">
        <f>Table1[[#This Row],[V2.0 TEC Requirement (kWh/wk)]]*52/3</f>
        <v>227.93333333333337</v>
      </c>
      <c r="AA132" s="173">
        <f>IF(ISNUMBER(Table1[[#This Row],[Typical Electricity Consumption (TEC) (kWh/yr)]]),Table1[[#This Row],[Typical Electricity Consumption (TEC) (kWh/yr)]]-IF(Table1[[#This Row],[Maximum Document Size Width]]&gt;=275,A3_Annual,0),"")</f>
        <v>23.56926</v>
      </c>
      <c r="AB132" s="173">
        <f t="array" ref="AB1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123.89999999999998</v>
      </c>
    </row>
    <row r="133" spans="1:28" ht="69">
      <c r="A133" s="3">
        <v>2305084</v>
      </c>
      <c r="B133" s="4" t="s">
        <v>306</v>
      </c>
      <c r="C133" s="4" t="s">
        <v>363</v>
      </c>
      <c r="D133" s="4" t="s">
        <v>431</v>
      </c>
      <c r="E133" s="4" t="s">
        <v>432</v>
      </c>
      <c r="F133" s="4"/>
      <c r="G133" s="4" t="s">
        <v>55</v>
      </c>
      <c r="H133" s="4" t="s">
        <v>48</v>
      </c>
      <c r="I133" s="4">
        <v>330</v>
      </c>
      <c r="J133" s="4">
        <v>360</v>
      </c>
      <c r="K133" s="4"/>
      <c r="L133" s="4" t="s">
        <v>297</v>
      </c>
      <c r="M133" s="4" t="s">
        <v>14</v>
      </c>
      <c r="N133" s="4">
        <v>80</v>
      </c>
      <c r="O133" s="9" t="s">
        <v>50</v>
      </c>
      <c r="P133" s="5">
        <v>1.33</v>
      </c>
      <c r="Q133" s="5">
        <v>69.16</v>
      </c>
      <c r="R133" s="4">
        <v>24.59556666666667</v>
      </c>
      <c r="S133" s="4" t="s">
        <v>60</v>
      </c>
      <c r="T133" s="67">
        <v>43023</v>
      </c>
      <c r="U133" s="67">
        <v>42986</v>
      </c>
      <c r="V133" s="4" t="s">
        <v>266</v>
      </c>
      <c r="W133" s="4" t="s">
        <v>433</v>
      </c>
      <c r="X133" s="173" t="str">
        <f t="array" ref="X1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33" s="173">
        <f t="array" ref="Y1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16.650000000000002</v>
      </c>
      <c r="Z133" s="173">
        <f>Table1[[#This Row],[V2.0 TEC Requirement (kWh/wk)]]*52/3</f>
        <v>288.60000000000002</v>
      </c>
      <c r="AA133" s="173">
        <f>IF(ISNUMBER(Table1[[#This Row],[Typical Electricity Consumption (TEC) (kWh/yr)]]),Table1[[#This Row],[Typical Electricity Consumption (TEC) (kWh/yr)]]-IF(Table1[[#This Row],[Maximum Document Size Width]]&gt;=275,A3_Annual,0),"")</f>
        <v>24.59556666666667</v>
      </c>
      <c r="AB133" s="173">
        <f t="array" ref="AB1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153.89999999999998</v>
      </c>
    </row>
    <row r="134" spans="1:28" ht="228.6">
      <c r="A134" s="3">
        <v>2303204</v>
      </c>
      <c r="B134" s="4" t="s">
        <v>306</v>
      </c>
      <c r="C134" s="4" t="s">
        <v>363</v>
      </c>
      <c r="D134" s="4" t="s">
        <v>434</v>
      </c>
      <c r="E134" s="4" t="s">
        <v>435</v>
      </c>
      <c r="F134" s="4" t="s">
        <v>436</v>
      </c>
      <c r="G134" s="4" t="s">
        <v>47</v>
      </c>
      <c r="H134" s="4" t="s">
        <v>48</v>
      </c>
      <c r="I134" s="4">
        <v>330</v>
      </c>
      <c r="J134" s="4">
        <v>360</v>
      </c>
      <c r="K134" s="4"/>
      <c r="L134" s="4" t="s">
        <v>297</v>
      </c>
      <c r="M134" s="4" t="s">
        <v>14</v>
      </c>
      <c r="N134" s="4">
        <v>80</v>
      </c>
      <c r="O134" s="9" t="s">
        <v>50</v>
      </c>
      <c r="P134" s="5">
        <v>2.0230000000000001</v>
      </c>
      <c r="Q134" s="5">
        <v>105.196</v>
      </c>
      <c r="R134" s="4">
        <v>38.026663999999997</v>
      </c>
      <c r="S134" s="4" t="s">
        <v>60</v>
      </c>
      <c r="T134" s="67">
        <v>43023</v>
      </c>
      <c r="U134" s="67">
        <v>42984</v>
      </c>
      <c r="V134" s="4" t="s">
        <v>266</v>
      </c>
      <c r="W134" s="4" t="s">
        <v>437</v>
      </c>
      <c r="X134" s="173" t="str">
        <f t="array" ref="X1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34" s="173">
        <f t="array" ref="Y1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134" s="173">
        <f>Table1[[#This Row],[V2.0 TEC Requirement (kWh/wk)]]*52/3</f>
        <v>333.66666666666674</v>
      </c>
      <c r="AA134" s="173">
        <f>IF(ISNUMBER(Table1[[#This Row],[Typical Electricity Consumption (TEC) (kWh/yr)]]),Table1[[#This Row],[Typical Electricity Consumption (TEC) (kWh/yr)]]-IF(Table1[[#This Row],[Maximum Document Size Width]]&gt;=275,A3_Annual,0),"")</f>
        <v>38.026663999999997</v>
      </c>
      <c r="AB134" s="173">
        <f t="array" ref="AB1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135" spans="1:28" ht="69">
      <c r="A135" s="3">
        <v>2305082</v>
      </c>
      <c r="B135" s="4" t="s">
        <v>306</v>
      </c>
      <c r="C135" s="4" t="s">
        <v>363</v>
      </c>
      <c r="D135" s="4" t="s">
        <v>438</v>
      </c>
      <c r="E135" s="4" t="s">
        <v>439</v>
      </c>
      <c r="F135" s="4" t="s">
        <v>440</v>
      </c>
      <c r="G135" s="4" t="s">
        <v>47</v>
      </c>
      <c r="H135" s="4" t="s">
        <v>48</v>
      </c>
      <c r="I135" s="4">
        <v>330</v>
      </c>
      <c r="J135" s="4">
        <v>360</v>
      </c>
      <c r="K135" s="4"/>
      <c r="L135" s="4" t="s">
        <v>297</v>
      </c>
      <c r="M135" s="4" t="s">
        <v>14</v>
      </c>
      <c r="N135" s="4">
        <v>65</v>
      </c>
      <c r="O135" s="9" t="s">
        <v>50</v>
      </c>
      <c r="P135" s="5">
        <v>1.6080000000000001</v>
      </c>
      <c r="Q135" s="5">
        <v>83.616</v>
      </c>
      <c r="R135" s="4">
        <v>31.322459999999985</v>
      </c>
      <c r="S135" s="4" t="s">
        <v>60</v>
      </c>
      <c r="T135" s="67">
        <v>43023</v>
      </c>
      <c r="U135" s="67">
        <v>42985</v>
      </c>
      <c r="V135" s="4" t="s">
        <v>266</v>
      </c>
      <c r="W135" s="4" t="s">
        <v>441</v>
      </c>
      <c r="X135" s="173" t="str">
        <f t="array" ref="X1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35" s="173">
        <f t="array" ref="Y1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135" s="173">
        <f>Table1[[#This Row],[V2.0 TEC Requirement (kWh/wk)]]*52/3</f>
        <v>195</v>
      </c>
      <c r="AA135" s="173">
        <f>IF(ISNUMBER(Table1[[#This Row],[Typical Electricity Consumption (TEC) (kWh/yr)]]),Table1[[#This Row],[Typical Electricity Consumption (TEC) (kWh/yr)]]-IF(Table1[[#This Row],[Maximum Document Size Width]]&gt;=275,A3_Annual,0),"")</f>
        <v>31.322459999999985</v>
      </c>
      <c r="AB135" s="173">
        <f t="array" ref="AB1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136" spans="1:28" ht="69">
      <c r="A136" s="3">
        <v>2303171</v>
      </c>
      <c r="B136" s="4" t="s">
        <v>306</v>
      </c>
      <c r="C136" s="4" t="s">
        <v>363</v>
      </c>
      <c r="D136" s="4" t="s">
        <v>442</v>
      </c>
      <c r="E136" s="4" t="s">
        <v>443</v>
      </c>
      <c r="F136" s="4" t="s">
        <v>444</v>
      </c>
      <c r="G136" s="4" t="s">
        <v>47</v>
      </c>
      <c r="H136" s="4" t="s">
        <v>48</v>
      </c>
      <c r="I136" s="4">
        <v>330</v>
      </c>
      <c r="J136" s="4">
        <v>360</v>
      </c>
      <c r="K136" s="4"/>
      <c r="L136" s="4" t="s">
        <v>297</v>
      </c>
      <c r="M136" s="4" t="s">
        <v>14</v>
      </c>
      <c r="N136" s="4">
        <v>80</v>
      </c>
      <c r="O136" s="9" t="s">
        <v>50</v>
      </c>
      <c r="P136" s="5">
        <v>2.0150000000000001</v>
      </c>
      <c r="Q136" s="5">
        <v>104.78</v>
      </c>
      <c r="R136" s="4">
        <v>37.66457066666667</v>
      </c>
      <c r="S136" s="4" t="s">
        <v>60</v>
      </c>
      <c r="T136" s="67">
        <v>43023</v>
      </c>
      <c r="U136" s="67">
        <v>42983</v>
      </c>
      <c r="V136" s="4" t="s">
        <v>266</v>
      </c>
      <c r="W136" s="4" t="s">
        <v>445</v>
      </c>
      <c r="X136" s="173" t="str">
        <f t="array" ref="X1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36" s="173">
        <f t="array" ref="Y1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136" s="173">
        <f>Table1[[#This Row],[V2.0 TEC Requirement (kWh/wk)]]*52/3</f>
        <v>333.66666666666674</v>
      </c>
      <c r="AA136" s="173">
        <f>IF(ISNUMBER(Table1[[#This Row],[Typical Electricity Consumption (TEC) (kWh/yr)]]),Table1[[#This Row],[Typical Electricity Consumption (TEC) (kWh/yr)]]-IF(Table1[[#This Row],[Maximum Document Size Width]]&gt;=275,A3_Annual,0),"")</f>
        <v>37.66457066666667</v>
      </c>
      <c r="AB136" s="173">
        <f t="array" ref="AB1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137" spans="1:28" ht="274.14999999999998">
      <c r="A137" s="3">
        <v>2303161</v>
      </c>
      <c r="B137" s="4" t="s">
        <v>306</v>
      </c>
      <c r="C137" s="4" t="s">
        <v>363</v>
      </c>
      <c r="D137" s="4" t="s">
        <v>446</v>
      </c>
      <c r="E137" s="4" t="s">
        <v>447</v>
      </c>
      <c r="F137" s="4" t="s">
        <v>448</v>
      </c>
      <c r="G137" s="4" t="s">
        <v>47</v>
      </c>
      <c r="H137" s="4" t="s">
        <v>48</v>
      </c>
      <c r="I137" s="4">
        <v>330</v>
      </c>
      <c r="J137" s="4">
        <v>360</v>
      </c>
      <c r="K137" s="4"/>
      <c r="L137" s="4" t="s">
        <v>297</v>
      </c>
      <c r="M137" s="4" t="s">
        <v>14</v>
      </c>
      <c r="N137" s="4">
        <v>70</v>
      </c>
      <c r="O137" s="9" t="s">
        <v>50</v>
      </c>
      <c r="P137" s="5">
        <v>2.0270000000000001</v>
      </c>
      <c r="Q137" s="5">
        <v>105.404</v>
      </c>
      <c r="R137" s="4">
        <v>37.83537333333333</v>
      </c>
      <c r="S137" s="4" t="s">
        <v>60</v>
      </c>
      <c r="T137" s="67">
        <v>43023</v>
      </c>
      <c r="U137" s="67">
        <v>42975</v>
      </c>
      <c r="V137" s="4" t="s">
        <v>266</v>
      </c>
      <c r="W137" s="4" t="s">
        <v>449</v>
      </c>
      <c r="X137" s="173" t="str">
        <f t="array" ref="X1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37" s="173">
        <f t="array" ref="Y1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137" s="173">
        <f>Table1[[#This Row],[V2.0 TEC Requirement (kWh/wk)]]*52/3</f>
        <v>212.33333333333334</v>
      </c>
      <c r="AA137" s="173">
        <f>IF(ISNUMBER(Table1[[#This Row],[Typical Electricity Consumption (TEC) (kWh/yr)]]),Table1[[#This Row],[Typical Electricity Consumption (TEC) (kWh/yr)]]-IF(Table1[[#This Row],[Maximum Document Size Width]]&gt;=275,A3_Annual,0),"")</f>
        <v>37.83537333333333</v>
      </c>
      <c r="AB137" s="173">
        <f t="array" ref="AB1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138" spans="1:28" ht="69">
      <c r="A138" s="3">
        <v>2295171</v>
      </c>
      <c r="B138" s="4" t="s">
        <v>306</v>
      </c>
      <c r="C138" s="4" t="s">
        <v>363</v>
      </c>
      <c r="D138" s="4" t="s">
        <v>450</v>
      </c>
      <c r="E138" s="4" t="s">
        <v>451</v>
      </c>
      <c r="F138" s="4" t="s">
        <v>452</v>
      </c>
      <c r="G138" s="4" t="s">
        <v>55</v>
      </c>
      <c r="H138" s="4" t="s">
        <v>48</v>
      </c>
      <c r="I138" s="4">
        <v>297</v>
      </c>
      <c r="J138" s="4">
        <v>210</v>
      </c>
      <c r="K138" s="4"/>
      <c r="L138" s="4" t="s">
        <v>49</v>
      </c>
      <c r="M138" s="4" t="s">
        <v>14</v>
      </c>
      <c r="N138" s="4">
        <v>50</v>
      </c>
      <c r="O138" s="9" t="s">
        <v>50</v>
      </c>
      <c r="P138" s="5">
        <v>1.958</v>
      </c>
      <c r="Q138" s="5">
        <v>101.816</v>
      </c>
      <c r="R138" s="4">
        <v>29.945759999999993</v>
      </c>
      <c r="S138" s="4" t="s">
        <v>60</v>
      </c>
      <c r="T138" s="67">
        <v>42856</v>
      </c>
      <c r="U138" s="67">
        <v>42851</v>
      </c>
      <c r="V138" s="4" t="s">
        <v>266</v>
      </c>
      <c r="W138" s="4" t="s">
        <v>453</v>
      </c>
      <c r="X138" s="173" t="str">
        <f t="array" ref="X1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38" s="173">
        <f t="array" ref="Y1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8.15</v>
      </c>
      <c r="Z138" s="173">
        <f>Table1[[#This Row],[V2.0 TEC Requirement (kWh/wk)]]*52/3</f>
        <v>141.26666666666668</v>
      </c>
      <c r="AA138" s="173">
        <f>IF(ISNUMBER(Table1[[#This Row],[Typical Electricity Consumption (TEC) (kWh/yr)]]),Table1[[#This Row],[Typical Electricity Consumption (TEC) (kWh/yr)]]-IF(Table1[[#This Row],[Maximum Document Size Width]]&gt;=275,A3_Annual,0),"")</f>
        <v>29.945759999999993</v>
      </c>
      <c r="AB138" s="173">
        <f t="array" ref="AB1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139" spans="1:28" ht="114.6">
      <c r="A139" s="3">
        <v>2295170</v>
      </c>
      <c r="B139" s="4" t="s">
        <v>306</v>
      </c>
      <c r="C139" s="4" t="s">
        <v>363</v>
      </c>
      <c r="D139" s="4" t="s">
        <v>454</v>
      </c>
      <c r="E139" s="4" t="s">
        <v>455</v>
      </c>
      <c r="F139" s="4" t="s">
        <v>456</v>
      </c>
      <c r="G139" s="4" t="s">
        <v>55</v>
      </c>
      <c r="H139" s="4" t="s">
        <v>48</v>
      </c>
      <c r="I139" s="4">
        <v>297</v>
      </c>
      <c r="J139" s="4">
        <v>210</v>
      </c>
      <c r="K139" s="4"/>
      <c r="L139" s="4" t="s">
        <v>49</v>
      </c>
      <c r="M139" s="4" t="s">
        <v>14</v>
      </c>
      <c r="N139" s="4">
        <v>60</v>
      </c>
      <c r="O139" s="9" t="s">
        <v>50</v>
      </c>
      <c r="P139" s="5">
        <v>2.4929999999999999</v>
      </c>
      <c r="Q139" s="5">
        <v>129.636</v>
      </c>
      <c r="R139" s="4">
        <v>36.939239999999998</v>
      </c>
      <c r="S139" s="4" t="s">
        <v>60</v>
      </c>
      <c r="T139" s="67">
        <v>42856</v>
      </c>
      <c r="U139" s="67">
        <v>42851</v>
      </c>
      <c r="V139" s="4" t="s">
        <v>266</v>
      </c>
      <c r="W139" s="4" t="s">
        <v>457</v>
      </c>
      <c r="X139" s="173" t="str">
        <f t="array" ref="X1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39" s="173">
        <f t="array" ref="Y1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10.15</v>
      </c>
      <c r="Z139" s="173">
        <f>Table1[[#This Row],[V2.0 TEC Requirement (kWh/wk)]]*52/3</f>
        <v>175.93333333333337</v>
      </c>
      <c r="AA139" s="173">
        <f>IF(ISNUMBER(Table1[[#This Row],[Typical Electricity Consumption (TEC) (kWh/yr)]]),Table1[[#This Row],[Typical Electricity Consumption (TEC) (kWh/yr)]]-IF(Table1[[#This Row],[Maximum Document Size Width]]&gt;=275,A3_Annual,0),"")</f>
        <v>36.939239999999998</v>
      </c>
      <c r="AB139" s="173">
        <f t="array" ref="AB1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39.5</v>
      </c>
    </row>
    <row r="140" spans="1:28" ht="240">
      <c r="A140" s="3">
        <v>2295164</v>
      </c>
      <c r="B140" s="4" t="s">
        <v>306</v>
      </c>
      <c r="C140" s="4" t="s">
        <v>363</v>
      </c>
      <c r="D140" s="4" t="s">
        <v>458</v>
      </c>
      <c r="E140" s="4" t="s">
        <v>459</v>
      </c>
      <c r="F140" s="4" t="s">
        <v>460</v>
      </c>
      <c r="G140" s="4" t="s">
        <v>47</v>
      </c>
      <c r="H140" s="4" t="s">
        <v>48</v>
      </c>
      <c r="I140" s="4">
        <v>297</v>
      </c>
      <c r="J140" s="4">
        <v>210</v>
      </c>
      <c r="K140" s="4"/>
      <c r="L140" s="4" t="s">
        <v>49</v>
      </c>
      <c r="M140" s="4" t="s">
        <v>14</v>
      </c>
      <c r="N140" s="4">
        <v>50</v>
      </c>
      <c r="O140" s="9" t="s">
        <v>50</v>
      </c>
      <c r="P140" s="5">
        <v>2.29</v>
      </c>
      <c r="Q140" s="5">
        <v>119.08</v>
      </c>
      <c r="R140" s="4">
        <v>36.357126000000008</v>
      </c>
      <c r="S140" s="4" t="s">
        <v>60</v>
      </c>
      <c r="T140" s="67">
        <v>42856</v>
      </c>
      <c r="U140" s="67">
        <v>42851</v>
      </c>
      <c r="V140" s="4" t="s">
        <v>266</v>
      </c>
      <c r="W140" s="4" t="s">
        <v>461</v>
      </c>
      <c r="X140" s="173" t="str">
        <f t="array" ref="X1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0" s="173">
        <f t="array" ref="Y1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140" s="173">
        <f>Table1[[#This Row],[V2.0 TEC Requirement (kWh/wk)]]*52/3</f>
        <v>143</v>
      </c>
      <c r="AA140" s="173">
        <f>IF(ISNUMBER(Table1[[#This Row],[Typical Electricity Consumption (TEC) (kWh/yr)]]),Table1[[#This Row],[Typical Electricity Consumption (TEC) (kWh/yr)]]-IF(Table1[[#This Row],[Maximum Document Size Width]]&gt;=275,A3_Annual,0),"")</f>
        <v>36.357126000000008</v>
      </c>
      <c r="AB140" s="173">
        <f t="array" ref="AB1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141" spans="1:28" ht="69">
      <c r="A141" s="3">
        <v>2295167</v>
      </c>
      <c r="B141" s="4" t="s">
        <v>306</v>
      </c>
      <c r="C141" s="4" t="s">
        <v>363</v>
      </c>
      <c r="D141" s="4" t="s">
        <v>462</v>
      </c>
      <c r="E141" s="4" t="s">
        <v>463</v>
      </c>
      <c r="F141" s="4" t="s">
        <v>464</v>
      </c>
      <c r="G141" s="4" t="s">
        <v>47</v>
      </c>
      <c r="H141" s="4" t="s">
        <v>48</v>
      </c>
      <c r="I141" s="4">
        <v>297</v>
      </c>
      <c r="J141" s="4">
        <v>210</v>
      </c>
      <c r="K141" s="4"/>
      <c r="L141" s="4" t="s">
        <v>49</v>
      </c>
      <c r="M141" s="4" t="s">
        <v>14</v>
      </c>
      <c r="N141" s="4">
        <v>60</v>
      </c>
      <c r="O141" s="9" t="s">
        <v>50</v>
      </c>
      <c r="P141" s="5">
        <v>2.718</v>
      </c>
      <c r="Q141" s="5">
        <v>141.33600000000001</v>
      </c>
      <c r="R141" s="4">
        <v>42.03719000000001</v>
      </c>
      <c r="S141" s="4" t="s">
        <v>60</v>
      </c>
      <c r="T141" s="67">
        <v>42856</v>
      </c>
      <c r="U141" s="67">
        <v>42851</v>
      </c>
      <c r="V141" s="4" t="s">
        <v>266</v>
      </c>
      <c r="W141" s="4" t="s">
        <v>465</v>
      </c>
      <c r="X141" s="173" t="str">
        <f t="array" ref="X1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1" s="173">
        <f t="array" ref="Y1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141" s="173">
        <f>Table1[[#This Row],[V2.0 TEC Requirement (kWh/wk)]]*52/3</f>
        <v>177.66666666666666</v>
      </c>
      <c r="AA141" s="173">
        <f>IF(ISNUMBER(Table1[[#This Row],[Typical Electricity Consumption (TEC) (kWh/yr)]]),Table1[[#This Row],[Typical Electricity Consumption (TEC) (kWh/yr)]]-IF(Table1[[#This Row],[Maximum Document Size Width]]&gt;=275,A3_Annual,0),"")</f>
        <v>42.03719000000001</v>
      </c>
      <c r="AB141" s="173">
        <f t="array" ref="AB1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142" spans="1:28" ht="69">
      <c r="A142" s="3">
        <v>2263611</v>
      </c>
      <c r="B142" s="4" t="s">
        <v>306</v>
      </c>
      <c r="C142" s="4" t="s">
        <v>363</v>
      </c>
      <c r="D142" s="4" t="s">
        <v>466</v>
      </c>
      <c r="E142" s="4" t="s">
        <v>467</v>
      </c>
      <c r="F142" s="4"/>
      <c r="G142" s="4" t="s">
        <v>55</v>
      </c>
      <c r="H142" s="4" t="s">
        <v>48</v>
      </c>
      <c r="I142" s="4">
        <v>220</v>
      </c>
      <c r="J142" s="4">
        <v>360</v>
      </c>
      <c r="K142" s="4"/>
      <c r="L142" s="4" t="s">
        <v>49</v>
      </c>
      <c r="M142" s="4" t="s">
        <v>11</v>
      </c>
      <c r="N142" s="4">
        <v>45</v>
      </c>
      <c r="O142" s="9" t="s">
        <v>50</v>
      </c>
      <c r="P142" s="5">
        <v>1.677</v>
      </c>
      <c r="Q142" s="5">
        <v>87.203999999999994</v>
      </c>
      <c r="R142" s="4">
        <v>29.644992000000002</v>
      </c>
      <c r="S142" s="4" t="s">
        <v>60</v>
      </c>
      <c r="T142" s="67">
        <v>42461</v>
      </c>
      <c r="U142" s="67">
        <v>42404</v>
      </c>
      <c r="V142" s="4" t="s">
        <v>266</v>
      </c>
      <c r="W142" s="4" t="s">
        <v>468</v>
      </c>
      <c r="X142" s="173" t="str">
        <f t="array" ref="X1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42" s="173">
        <f t="array" ref="Y1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3.4000000000000004</v>
      </c>
      <c r="Z142" s="173">
        <f>Table1[[#This Row],[V2.0 TEC Requirement (kWh/wk)]]*52/3</f>
        <v>58.933333333333337</v>
      </c>
      <c r="AA142" s="173">
        <f>IF(ISNUMBER(Table1[[#This Row],[Typical Electricity Consumption (TEC) (kWh/yr)]]),Table1[[#This Row],[Typical Electricity Consumption (TEC) (kWh/yr)]]-IF(Table1[[#This Row],[Maximum Document Size Width]]&gt;=275,A3_Annual,0),"")</f>
        <v>29.644992000000002</v>
      </c>
      <c r="AB142" s="173">
        <f t="array" ref="AB1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29.899999999999995</v>
      </c>
    </row>
    <row r="143" spans="1:28" ht="80.45">
      <c r="A143" s="3">
        <v>2295155</v>
      </c>
      <c r="B143" s="4" t="s">
        <v>306</v>
      </c>
      <c r="C143" s="4" t="s">
        <v>363</v>
      </c>
      <c r="D143" s="4" t="s">
        <v>469</v>
      </c>
      <c r="E143" s="4" t="s">
        <v>470</v>
      </c>
      <c r="F143" s="4" t="s">
        <v>471</v>
      </c>
      <c r="G143" s="4" t="s">
        <v>47</v>
      </c>
      <c r="H143" s="4" t="s">
        <v>48</v>
      </c>
      <c r="I143" s="4">
        <v>297</v>
      </c>
      <c r="J143" s="4">
        <v>210</v>
      </c>
      <c r="K143" s="4"/>
      <c r="L143" s="4" t="s">
        <v>49</v>
      </c>
      <c r="M143" s="4" t="s">
        <v>11</v>
      </c>
      <c r="N143" s="4">
        <v>55</v>
      </c>
      <c r="O143" s="9" t="s">
        <v>50</v>
      </c>
      <c r="P143" s="5">
        <v>2.3479999999999999</v>
      </c>
      <c r="Q143" s="5">
        <v>122.096</v>
      </c>
      <c r="R143" s="4">
        <v>35.652976666666675</v>
      </c>
      <c r="S143" s="4" t="s">
        <v>60</v>
      </c>
      <c r="T143" s="67">
        <v>42856</v>
      </c>
      <c r="U143" s="67">
        <v>42851</v>
      </c>
      <c r="V143" s="4" t="s">
        <v>266</v>
      </c>
      <c r="W143" s="4" t="s">
        <v>472</v>
      </c>
      <c r="X143" s="173" t="str">
        <f t="array" ref="X1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3" s="173">
        <f t="array" ref="Y1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5.8999999999999995</v>
      </c>
      <c r="Z143" s="173">
        <f>Table1[[#This Row],[V2.0 TEC Requirement (kWh/wk)]]*52/3</f>
        <v>102.26666666666665</v>
      </c>
      <c r="AA143" s="173">
        <f>IF(ISNUMBER(Table1[[#This Row],[Typical Electricity Consumption (TEC) (kWh/yr)]]),Table1[[#This Row],[Typical Electricity Consumption (TEC) (kWh/yr)]]-IF(Table1[[#This Row],[Maximum Document Size Width]]&gt;=275,A3_Annual,0),"")</f>
        <v>35.652976666666675</v>
      </c>
      <c r="AB143" s="173">
        <f t="array" ref="AB1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144" spans="1:28" ht="194.45">
      <c r="A144" s="3">
        <v>2295156</v>
      </c>
      <c r="B144" s="4" t="s">
        <v>306</v>
      </c>
      <c r="C144" s="4" t="s">
        <v>363</v>
      </c>
      <c r="D144" s="4" t="s">
        <v>473</v>
      </c>
      <c r="E144" s="4" t="s">
        <v>474</v>
      </c>
      <c r="F144" s="4" t="s">
        <v>475</v>
      </c>
      <c r="G144" s="4" t="s">
        <v>47</v>
      </c>
      <c r="H144" s="4" t="s">
        <v>48</v>
      </c>
      <c r="I144" s="4">
        <v>297</v>
      </c>
      <c r="J144" s="4">
        <v>210</v>
      </c>
      <c r="K144" s="4"/>
      <c r="L144" s="4" t="s">
        <v>49</v>
      </c>
      <c r="M144" s="4" t="s">
        <v>11</v>
      </c>
      <c r="N144" s="4">
        <v>65</v>
      </c>
      <c r="O144" s="9" t="s">
        <v>50</v>
      </c>
      <c r="P144" s="5">
        <v>2.8490000000000002</v>
      </c>
      <c r="Q144" s="5">
        <v>148.148</v>
      </c>
      <c r="R144" s="4">
        <v>42.151884666666668</v>
      </c>
      <c r="S144" s="4" t="s">
        <v>60</v>
      </c>
      <c r="T144" s="67">
        <v>42856</v>
      </c>
      <c r="U144" s="67">
        <v>42852</v>
      </c>
      <c r="V144" s="4" t="s">
        <v>266</v>
      </c>
      <c r="W144" s="4" t="s">
        <v>476</v>
      </c>
      <c r="X144" s="173" t="str">
        <f t="array" ref="X1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4" s="173">
        <f t="array" ref="Y1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144" s="173">
        <f>Table1[[#This Row],[V2.0 TEC Requirement (kWh/wk)]]*52/3</f>
        <v>145.6</v>
      </c>
      <c r="AA144" s="173">
        <f>IF(ISNUMBER(Table1[[#This Row],[Typical Electricity Consumption (TEC) (kWh/yr)]]),Table1[[#This Row],[Typical Electricity Consumption (TEC) (kWh/yr)]]-IF(Table1[[#This Row],[Maximum Document Size Width]]&gt;=275,A3_Annual,0),"")</f>
        <v>42.151884666666668</v>
      </c>
      <c r="AB144" s="173">
        <f t="array" ref="AB1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145" spans="1:28" ht="91.9">
      <c r="A145" s="3">
        <v>2295157</v>
      </c>
      <c r="B145" s="4" t="s">
        <v>306</v>
      </c>
      <c r="C145" s="4" t="s">
        <v>363</v>
      </c>
      <c r="D145" s="4" t="s">
        <v>477</v>
      </c>
      <c r="E145" s="4" t="s">
        <v>478</v>
      </c>
      <c r="F145" s="4" t="s">
        <v>479</v>
      </c>
      <c r="G145" s="4" t="s">
        <v>47</v>
      </c>
      <c r="H145" s="4" t="s">
        <v>48</v>
      </c>
      <c r="I145" s="4">
        <v>297</v>
      </c>
      <c r="J145" s="4">
        <v>210</v>
      </c>
      <c r="K145" s="4"/>
      <c r="L145" s="4" t="s">
        <v>49</v>
      </c>
      <c r="M145" s="4" t="s">
        <v>11</v>
      </c>
      <c r="N145" s="4">
        <v>75</v>
      </c>
      <c r="O145" s="9" t="s">
        <v>50</v>
      </c>
      <c r="P145" s="5">
        <v>3.4780000000000002</v>
      </c>
      <c r="Q145" s="5">
        <v>180.85599999999999</v>
      </c>
      <c r="R145" s="4">
        <v>50.275671333333335</v>
      </c>
      <c r="S145" s="4" t="s">
        <v>60</v>
      </c>
      <c r="T145" s="67">
        <v>42856</v>
      </c>
      <c r="U145" s="67">
        <v>42851</v>
      </c>
      <c r="V145" s="4" t="s">
        <v>266</v>
      </c>
      <c r="W145" s="4" t="s">
        <v>480</v>
      </c>
      <c r="X145" s="173" t="str">
        <f t="array" ref="X1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5" s="173">
        <f t="array" ref="Y1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145" s="173">
        <f>Table1[[#This Row],[V2.0 TEC Requirement (kWh/wk)]]*52/3</f>
        <v>188.93333333333337</v>
      </c>
      <c r="AA145" s="173">
        <f>IF(ISNUMBER(Table1[[#This Row],[Typical Electricity Consumption (TEC) (kWh/yr)]]),Table1[[#This Row],[Typical Electricity Consumption (TEC) (kWh/yr)]]-IF(Table1[[#This Row],[Maximum Document Size Width]]&gt;=275,A3_Annual,0),"")</f>
        <v>50.275671333333335</v>
      </c>
      <c r="AB145" s="173">
        <f t="array" ref="AB1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146" spans="1:28" ht="69">
      <c r="A146" s="3">
        <v>2268938</v>
      </c>
      <c r="B146" s="4" t="s">
        <v>306</v>
      </c>
      <c r="C146" s="4" t="s">
        <v>363</v>
      </c>
      <c r="D146" s="4" t="s">
        <v>481</v>
      </c>
      <c r="E146" s="4" t="s">
        <v>482</v>
      </c>
      <c r="F146" s="4"/>
      <c r="G146" s="4" t="s">
        <v>47</v>
      </c>
      <c r="H146" s="4" t="s">
        <v>48</v>
      </c>
      <c r="I146" s="4">
        <v>220</v>
      </c>
      <c r="J146" s="4">
        <v>360</v>
      </c>
      <c r="K146" s="4"/>
      <c r="L146" s="4" t="s">
        <v>297</v>
      </c>
      <c r="M146" s="4" t="s">
        <v>14</v>
      </c>
      <c r="N146" s="4">
        <v>45</v>
      </c>
      <c r="O146" s="9" t="s">
        <v>50</v>
      </c>
      <c r="P146" s="5">
        <v>0.84</v>
      </c>
      <c r="Q146" s="5">
        <v>43.68</v>
      </c>
      <c r="R146" s="4">
        <v>31.306062666666659</v>
      </c>
      <c r="S146" s="4" t="s">
        <v>60</v>
      </c>
      <c r="T146" s="67">
        <v>42522</v>
      </c>
      <c r="U146" s="67">
        <v>42465</v>
      </c>
      <c r="V146" s="4" t="s">
        <v>266</v>
      </c>
      <c r="W146" s="4" t="s">
        <v>483</v>
      </c>
      <c r="X146" s="173" t="str">
        <f t="array" ref="X1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46" s="173">
        <f t="array" ref="Y1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6.95</v>
      </c>
      <c r="Z146" s="173">
        <f>Table1[[#This Row],[V2.0 TEC Requirement (kWh/wk)]]*52/3</f>
        <v>120.46666666666668</v>
      </c>
      <c r="AA146" s="173">
        <f>IF(ISNUMBER(Table1[[#This Row],[Typical Electricity Consumption (TEC) (kWh/yr)]]),Table1[[#This Row],[Typical Electricity Consumption (TEC) (kWh/yr)]]-IF(Table1[[#This Row],[Maximum Document Size Width]]&gt;=275,A3_Annual,0),"")</f>
        <v>31.306062666666659</v>
      </c>
      <c r="AB146" s="173">
        <f t="array" ref="AB1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147" spans="1:28" ht="69">
      <c r="A147" s="3">
        <v>2295243</v>
      </c>
      <c r="B147" s="4" t="s">
        <v>306</v>
      </c>
      <c r="C147" s="4" t="s">
        <v>363</v>
      </c>
      <c r="D147" s="4" t="s">
        <v>484</v>
      </c>
      <c r="E147" s="4" t="s">
        <v>485</v>
      </c>
      <c r="F147" s="4" t="s">
        <v>486</v>
      </c>
      <c r="G147" s="4" t="s">
        <v>55</v>
      </c>
      <c r="H147" s="4" t="s">
        <v>48</v>
      </c>
      <c r="I147" s="4">
        <v>297</v>
      </c>
      <c r="J147" s="4">
        <v>210</v>
      </c>
      <c r="K147" s="4"/>
      <c r="L147" s="4" t="s">
        <v>49</v>
      </c>
      <c r="M147" s="4" t="s">
        <v>11</v>
      </c>
      <c r="N147" s="4">
        <v>55</v>
      </c>
      <c r="O147" s="9" t="s">
        <v>50</v>
      </c>
      <c r="P147" s="5">
        <v>2.1309999999999998</v>
      </c>
      <c r="Q147" s="5">
        <v>110.812</v>
      </c>
      <c r="R147" s="4">
        <v>31.257503333333332</v>
      </c>
      <c r="S147" s="4" t="s">
        <v>60</v>
      </c>
      <c r="T147" s="67">
        <v>42856</v>
      </c>
      <c r="U147" s="67">
        <v>42856</v>
      </c>
      <c r="V147" s="4" t="s">
        <v>266</v>
      </c>
      <c r="W147" s="4" t="s">
        <v>487</v>
      </c>
      <c r="X147" s="173" t="str">
        <f t="array" ref="X1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47" s="173">
        <f t="array" ref="Y1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5.3000000000000007</v>
      </c>
      <c r="Z147" s="173">
        <f>Table1[[#This Row],[V2.0 TEC Requirement (kWh/wk)]]*52/3</f>
        <v>91.866666666666674</v>
      </c>
      <c r="AA147" s="173">
        <f>IF(ISNUMBER(Table1[[#This Row],[Typical Electricity Consumption (TEC) (kWh/yr)]]),Table1[[#This Row],[Typical Electricity Consumption (TEC) (kWh/yr)]]-IF(Table1[[#This Row],[Maximum Document Size Width]]&gt;=275,A3_Annual,0),"")</f>
        <v>31.257503333333332</v>
      </c>
      <c r="AB147" s="173">
        <f t="array" ref="AB1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36.9</v>
      </c>
    </row>
    <row r="148" spans="1:28" ht="148.9">
      <c r="A148" s="3">
        <v>2295244</v>
      </c>
      <c r="B148" s="4" t="s">
        <v>306</v>
      </c>
      <c r="C148" s="4" t="s">
        <v>363</v>
      </c>
      <c r="D148" s="4" t="s">
        <v>488</v>
      </c>
      <c r="E148" s="4" t="s">
        <v>489</v>
      </c>
      <c r="F148" s="4" t="s">
        <v>490</v>
      </c>
      <c r="G148" s="4" t="s">
        <v>55</v>
      </c>
      <c r="H148" s="4" t="s">
        <v>48</v>
      </c>
      <c r="I148" s="4">
        <v>297</v>
      </c>
      <c r="J148" s="4">
        <v>210</v>
      </c>
      <c r="K148" s="4"/>
      <c r="L148" s="4" t="s">
        <v>49</v>
      </c>
      <c r="M148" s="4" t="s">
        <v>11</v>
      </c>
      <c r="N148" s="4">
        <v>65</v>
      </c>
      <c r="O148" s="9" t="s">
        <v>50</v>
      </c>
      <c r="P148" s="5">
        <v>2.6219999999999999</v>
      </c>
      <c r="Q148" s="5">
        <v>136.34399999999999</v>
      </c>
      <c r="R148" s="4">
        <v>37.821766666666662</v>
      </c>
      <c r="S148" s="4" t="s">
        <v>60</v>
      </c>
      <c r="T148" s="67">
        <v>42856</v>
      </c>
      <c r="U148" s="67">
        <v>42856</v>
      </c>
      <c r="V148" s="4" t="s">
        <v>266</v>
      </c>
      <c r="W148" s="4" t="s">
        <v>491</v>
      </c>
      <c r="X148" s="173" t="str">
        <f t="array" ref="X1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48" s="173">
        <f t="array" ref="Y1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6.9</v>
      </c>
      <c r="Z148" s="173">
        <f>Table1[[#This Row],[V2.0 TEC Requirement (kWh/wk)]]*52/3</f>
        <v>119.60000000000001</v>
      </c>
      <c r="AA148" s="173">
        <f>IF(ISNUMBER(Table1[[#This Row],[Typical Electricity Consumption (TEC) (kWh/yr)]]),Table1[[#This Row],[Typical Electricity Consumption (TEC) (kWh/yr)]]-IF(Table1[[#This Row],[Maximum Document Size Width]]&gt;=275,A3_Annual,0),"")</f>
        <v>37.821766666666662</v>
      </c>
      <c r="AB148" s="173">
        <f t="array" ref="AB1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51.5</v>
      </c>
    </row>
    <row r="149" spans="1:28" ht="137.44999999999999">
      <c r="A149" s="3">
        <v>2295245</v>
      </c>
      <c r="B149" s="4" t="s">
        <v>306</v>
      </c>
      <c r="C149" s="4" t="s">
        <v>363</v>
      </c>
      <c r="D149" s="4" t="s">
        <v>492</v>
      </c>
      <c r="E149" s="4" t="s">
        <v>493</v>
      </c>
      <c r="F149" s="4" t="s">
        <v>494</v>
      </c>
      <c r="G149" s="4" t="s">
        <v>55</v>
      </c>
      <c r="H149" s="4" t="s">
        <v>48</v>
      </c>
      <c r="I149" s="4">
        <v>297</v>
      </c>
      <c r="J149" s="4">
        <v>210</v>
      </c>
      <c r="K149" s="4"/>
      <c r="L149" s="4" t="s">
        <v>49</v>
      </c>
      <c r="M149" s="4" t="s">
        <v>11</v>
      </c>
      <c r="N149" s="4">
        <v>75</v>
      </c>
      <c r="O149" s="9" t="s">
        <v>50</v>
      </c>
      <c r="P149" s="5">
        <v>3.173</v>
      </c>
      <c r="Q149" s="5">
        <v>164.99600000000001</v>
      </c>
      <c r="R149" s="4">
        <v>44.984203333333326</v>
      </c>
      <c r="S149" s="4" t="s">
        <v>60</v>
      </c>
      <c r="T149" s="67">
        <v>42856</v>
      </c>
      <c r="U149" s="67">
        <v>42856</v>
      </c>
      <c r="V149" s="4" t="s">
        <v>266</v>
      </c>
      <c r="W149" s="4" t="s">
        <v>495</v>
      </c>
      <c r="X149" s="173" t="str">
        <f t="array" ref="X1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49" s="173">
        <f t="array" ref="Y1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8.9</v>
      </c>
      <c r="Z149" s="173">
        <f>Table1[[#This Row],[V2.0 TEC Requirement (kWh/wk)]]*52/3</f>
        <v>154.26666666666668</v>
      </c>
      <c r="AA149" s="173">
        <f>IF(ISNUMBER(Table1[[#This Row],[Typical Electricity Consumption (TEC) (kWh/yr)]]),Table1[[#This Row],[Typical Electricity Consumption (TEC) (kWh/yr)]]-IF(Table1[[#This Row],[Maximum Document Size Width]]&gt;=275,A3_Annual,0),"")</f>
        <v>44.984203333333326</v>
      </c>
      <c r="AB149" s="173">
        <f t="array" ref="AB1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77.5</v>
      </c>
    </row>
    <row r="150" spans="1:28" ht="69">
      <c r="A150" s="3">
        <v>2261993</v>
      </c>
      <c r="B150" s="4" t="s">
        <v>306</v>
      </c>
      <c r="C150" s="4" t="s">
        <v>363</v>
      </c>
      <c r="D150" s="4" t="s">
        <v>496</v>
      </c>
      <c r="E150" s="4" t="s">
        <v>497</v>
      </c>
      <c r="F150" s="4"/>
      <c r="G150" s="4" t="s">
        <v>47</v>
      </c>
      <c r="H150" s="4" t="s">
        <v>48</v>
      </c>
      <c r="I150" s="4">
        <v>330</v>
      </c>
      <c r="J150" s="4">
        <v>360</v>
      </c>
      <c r="K150" s="4"/>
      <c r="L150" s="4" t="s">
        <v>297</v>
      </c>
      <c r="M150" s="4" t="s">
        <v>14</v>
      </c>
      <c r="N150" s="4">
        <v>70</v>
      </c>
      <c r="O150" s="9" t="s">
        <v>50</v>
      </c>
      <c r="P150" s="5">
        <v>1.1060000000000001</v>
      </c>
      <c r="Q150" s="5">
        <v>57.512</v>
      </c>
      <c r="R150" s="4">
        <v>33.419897333333331</v>
      </c>
      <c r="S150" s="4" t="s">
        <v>60</v>
      </c>
      <c r="T150" s="67">
        <v>42437</v>
      </c>
      <c r="U150" s="67">
        <v>42328</v>
      </c>
      <c r="V150" s="4" t="s">
        <v>266</v>
      </c>
      <c r="W150" s="4" t="s">
        <v>498</v>
      </c>
      <c r="X150" s="173" t="str">
        <f t="array" ref="X1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0" s="173">
        <f t="array" ref="Y1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150" s="173">
        <f>Table1[[#This Row],[V2.0 TEC Requirement (kWh/wk)]]*52/3</f>
        <v>212.33333333333334</v>
      </c>
      <c r="AA150" s="173">
        <f>IF(ISNUMBER(Table1[[#This Row],[Typical Electricity Consumption (TEC) (kWh/yr)]]),Table1[[#This Row],[Typical Electricity Consumption (TEC) (kWh/yr)]]-IF(Table1[[#This Row],[Maximum Document Size Width]]&gt;=275,A3_Annual,0),"")</f>
        <v>33.419897333333331</v>
      </c>
      <c r="AB150" s="173">
        <f t="array" ref="AB1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151" spans="1:28" ht="69">
      <c r="A151" s="3">
        <v>2263605</v>
      </c>
      <c r="B151" s="4" t="s">
        <v>306</v>
      </c>
      <c r="C151" s="4" t="s">
        <v>363</v>
      </c>
      <c r="D151" s="4" t="s">
        <v>499</v>
      </c>
      <c r="E151" s="4" t="s">
        <v>500</v>
      </c>
      <c r="F151" s="4"/>
      <c r="G151" s="4" t="s">
        <v>47</v>
      </c>
      <c r="H151" s="4" t="s">
        <v>48</v>
      </c>
      <c r="I151" s="4">
        <v>220</v>
      </c>
      <c r="J151" s="4">
        <v>360</v>
      </c>
      <c r="K151" s="4"/>
      <c r="L151" s="4" t="s">
        <v>49</v>
      </c>
      <c r="M151" s="4" t="s">
        <v>14</v>
      </c>
      <c r="N151" s="4">
        <v>25</v>
      </c>
      <c r="O151" s="9" t="s">
        <v>50</v>
      </c>
      <c r="P151" s="5">
        <v>1.363</v>
      </c>
      <c r="Q151" s="5">
        <v>70.876000000000005</v>
      </c>
      <c r="R151" s="4">
        <v>32.773359666666664</v>
      </c>
      <c r="S151" s="4" t="s">
        <v>60</v>
      </c>
      <c r="T151" s="67">
        <v>42461</v>
      </c>
      <c r="U151" s="67">
        <v>42404</v>
      </c>
      <c r="V151" s="4" t="s">
        <v>316</v>
      </c>
      <c r="W151" s="4" t="s">
        <v>501</v>
      </c>
      <c r="X151" s="173" t="str">
        <f t="array" ref="X1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1" s="173">
        <f t="array" ref="Y1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3.3</v>
      </c>
      <c r="Z151" s="173">
        <f>Table1[[#This Row],[V2.0 TEC Requirement (kWh/wk)]]*52/3</f>
        <v>57.199999999999996</v>
      </c>
      <c r="AA151" s="173">
        <f>IF(ISNUMBER(Table1[[#This Row],[Typical Electricity Consumption (TEC) (kWh/yr)]]),Table1[[#This Row],[Typical Electricity Consumption (TEC) (kWh/yr)]]-IF(Table1[[#This Row],[Maximum Document Size Width]]&gt;=275,A3_Annual,0),"")</f>
        <v>32.773359666666664</v>
      </c>
      <c r="AB151" s="173">
        <f t="array" ref="AB1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152" spans="1:28" ht="69">
      <c r="A152" s="3">
        <v>2270242</v>
      </c>
      <c r="B152" s="4" t="s">
        <v>306</v>
      </c>
      <c r="C152" s="4" t="s">
        <v>363</v>
      </c>
      <c r="D152" s="4" t="s">
        <v>502</v>
      </c>
      <c r="E152" s="4" t="s">
        <v>503</v>
      </c>
      <c r="F152" s="4" t="s">
        <v>504</v>
      </c>
      <c r="G152" s="4" t="s">
        <v>55</v>
      </c>
      <c r="H152" s="4" t="s">
        <v>48</v>
      </c>
      <c r="I152" s="4">
        <v>216</v>
      </c>
      <c r="J152" s="4">
        <v>356</v>
      </c>
      <c r="K152" s="4"/>
      <c r="L152" s="4" t="s">
        <v>49</v>
      </c>
      <c r="M152" s="4" t="s">
        <v>11</v>
      </c>
      <c r="N152" s="4">
        <v>19</v>
      </c>
      <c r="O152" s="9" t="s">
        <v>50</v>
      </c>
      <c r="P152" s="5">
        <v>0.49399999999999999</v>
      </c>
      <c r="Q152" s="5">
        <v>25.687999999999999</v>
      </c>
      <c r="R152" s="4">
        <v>11.755466666666667</v>
      </c>
      <c r="S152" s="4" t="s">
        <v>60</v>
      </c>
      <c r="T152" s="67">
        <v>42644</v>
      </c>
      <c r="U152" s="67">
        <v>42542</v>
      </c>
      <c r="V152" s="4" t="s">
        <v>316</v>
      </c>
      <c r="W152" s="4" t="s">
        <v>505</v>
      </c>
      <c r="X152" s="173" t="str">
        <f t="array" ref="X1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52" s="173">
        <f t="array" ref="Y1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1.76</v>
      </c>
      <c r="Z152" s="173">
        <f>Table1[[#This Row],[V2.0 TEC Requirement (kWh/wk)]]*52/3</f>
        <v>30.506666666666664</v>
      </c>
      <c r="AA152" s="173">
        <f>IF(ISNUMBER(Table1[[#This Row],[Typical Electricity Consumption (TEC) (kWh/yr)]]),Table1[[#This Row],[Typical Electricity Consumption (TEC) (kWh/yr)]]-IF(Table1[[#This Row],[Maximum Document Size Width]]&gt;=275,A3_Annual,0),"")</f>
        <v>11.755466666666667</v>
      </c>
      <c r="AB152" s="173">
        <f t="array" ref="AB1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v>
      </c>
    </row>
    <row r="153" spans="1:28" ht="69">
      <c r="A153" s="3">
        <v>2267075</v>
      </c>
      <c r="B153" s="4" t="s">
        <v>306</v>
      </c>
      <c r="C153" s="4" t="s">
        <v>363</v>
      </c>
      <c r="D153" s="4" t="s">
        <v>506</v>
      </c>
      <c r="E153" s="4" t="s">
        <v>507</v>
      </c>
      <c r="F153" s="4" t="s">
        <v>508</v>
      </c>
      <c r="G153" s="4" t="s">
        <v>47</v>
      </c>
      <c r="H153" s="4" t="s">
        <v>48</v>
      </c>
      <c r="I153" s="4">
        <v>216</v>
      </c>
      <c r="J153" s="4">
        <v>356</v>
      </c>
      <c r="K153" s="4"/>
      <c r="L153" s="4" t="s">
        <v>49</v>
      </c>
      <c r="M153" s="4" t="s">
        <v>11</v>
      </c>
      <c r="N153" s="4">
        <v>19</v>
      </c>
      <c r="O153" s="9" t="s">
        <v>50</v>
      </c>
      <c r="P153" s="5">
        <v>0.59899999999999998</v>
      </c>
      <c r="Q153" s="5">
        <v>31.148</v>
      </c>
      <c r="R153" s="4">
        <v>16.995983333333331</v>
      </c>
      <c r="S153" s="4" t="s">
        <v>60</v>
      </c>
      <c r="T153" s="67">
        <v>42644</v>
      </c>
      <c r="U153" s="67">
        <v>42507</v>
      </c>
      <c r="V153" s="4" t="s">
        <v>316</v>
      </c>
      <c r="W153" s="4" t="s">
        <v>509</v>
      </c>
      <c r="X153" s="173" t="str">
        <f t="array" ref="X1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3" s="173">
        <f t="array" ref="Y1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1.3800000000000001</v>
      </c>
      <c r="Z153" s="173">
        <f>Table1[[#This Row],[V2.0 TEC Requirement (kWh/wk)]]*52/3</f>
        <v>23.92</v>
      </c>
      <c r="AA153" s="173">
        <f>IF(ISNUMBER(Table1[[#This Row],[Typical Electricity Consumption (TEC) (kWh/yr)]]),Table1[[#This Row],[Typical Electricity Consumption (TEC) (kWh/yr)]]-IF(Table1[[#This Row],[Maximum Document Size Width]]&gt;=275,A3_Annual,0),"")</f>
        <v>16.995983333333331</v>
      </c>
      <c r="AB153" s="173">
        <f t="array" ref="AB1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154" spans="1:28" ht="69">
      <c r="A154" s="3">
        <v>2295333</v>
      </c>
      <c r="B154" s="4" t="s">
        <v>306</v>
      </c>
      <c r="C154" s="4" t="s">
        <v>363</v>
      </c>
      <c r="D154" s="4" t="s">
        <v>510</v>
      </c>
      <c r="E154" s="4" t="s">
        <v>511</v>
      </c>
      <c r="F154" s="4" t="s">
        <v>512</v>
      </c>
      <c r="G154" s="4" t="s">
        <v>55</v>
      </c>
      <c r="H154" s="4" t="s">
        <v>48</v>
      </c>
      <c r="I154" s="4">
        <v>216</v>
      </c>
      <c r="J154" s="4">
        <v>356</v>
      </c>
      <c r="K154" s="4"/>
      <c r="L154" s="4" t="s">
        <v>49</v>
      </c>
      <c r="M154" s="4" t="s">
        <v>14</v>
      </c>
      <c r="N154" s="4">
        <v>17</v>
      </c>
      <c r="O154" s="9" t="s">
        <v>81</v>
      </c>
      <c r="P154" s="5">
        <v>0.45300000000000001</v>
      </c>
      <c r="Q154" s="5">
        <v>23.556000000000001</v>
      </c>
      <c r="R154" s="4">
        <v>10.562825</v>
      </c>
      <c r="S154" s="4" t="s">
        <v>60</v>
      </c>
      <c r="T154" s="67">
        <v>43009</v>
      </c>
      <c r="U154" s="67">
        <v>42857</v>
      </c>
      <c r="V154" s="4" t="s">
        <v>316</v>
      </c>
      <c r="W154" s="4" t="s">
        <v>513</v>
      </c>
      <c r="X154" s="173" t="str">
        <f t="array" ref="X1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54" s="173">
        <f t="array" ref="Y1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v>
      </c>
      <c r="Z154" s="173">
        <f>Table1[[#This Row],[V2.0 TEC Requirement (kWh/wk)]]*52/3</f>
        <v>32.93333333333333</v>
      </c>
      <c r="AA154" s="173">
        <f>IF(ISNUMBER(Table1[[#This Row],[Typical Electricity Consumption (TEC) (kWh/yr)]]),Table1[[#This Row],[Typical Electricity Consumption (TEC) (kWh/yr)]]-IF(Table1[[#This Row],[Maximum Document Size Width]]&gt;=275,A3_Annual,0),"")</f>
        <v>10.562825</v>
      </c>
      <c r="AB154" s="173">
        <f t="array" ref="AB1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v>
      </c>
    </row>
    <row r="155" spans="1:28" ht="69">
      <c r="A155" s="3">
        <v>2295559</v>
      </c>
      <c r="B155" s="4" t="s">
        <v>306</v>
      </c>
      <c r="C155" s="4" t="s">
        <v>363</v>
      </c>
      <c r="D155" s="4" t="s">
        <v>514</v>
      </c>
      <c r="E155" s="4" t="s">
        <v>515</v>
      </c>
      <c r="F155" s="4" t="s">
        <v>516</v>
      </c>
      <c r="G155" s="4" t="s">
        <v>55</v>
      </c>
      <c r="H155" s="4" t="s">
        <v>48</v>
      </c>
      <c r="I155" s="4">
        <v>216</v>
      </c>
      <c r="J155" s="4">
        <v>356</v>
      </c>
      <c r="K155" s="4"/>
      <c r="L155" s="4" t="s">
        <v>49</v>
      </c>
      <c r="M155" s="4" t="s">
        <v>14</v>
      </c>
      <c r="N155" s="4">
        <v>22</v>
      </c>
      <c r="O155" s="9" t="s">
        <v>50</v>
      </c>
      <c r="P155" s="5">
        <v>0.66400000000000003</v>
      </c>
      <c r="Q155" s="5">
        <v>34.527999999999999</v>
      </c>
      <c r="R155" s="4">
        <v>13.93946666666667</v>
      </c>
      <c r="S155" s="4" t="s">
        <v>60</v>
      </c>
      <c r="T155" s="67">
        <v>43009</v>
      </c>
      <c r="U155" s="67">
        <v>42857</v>
      </c>
      <c r="V155" s="4" t="s">
        <v>316</v>
      </c>
      <c r="W155" s="4" t="s">
        <v>517</v>
      </c>
      <c r="X155" s="173" t="str">
        <f t="array" ref="X1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55" s="173">
        <f t="array" ref="Y1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2.65</v>
      </c>
      <c r="Z155" s="173">
        <f>Table1[[#This Row],[V2.0 TEC Requirement (kWh/wk)]]*52/3</f>
        <v>45.93333333333333</v>
      </c>
      <c r="AA155" s="173">
        <f>IF(ISNUMBER(Table1[[#This Row],[Typical Electricity Consumption (TEC) (kWh/yr)]]),Table1[[#This Row],[Typical Electricity Consumption (TEC) (kWh/yr)]]-IF(Table1[[#This Row],[Maximum Document Size Width]]&gt;=275,A3_Annual,0),"")</f>
        <v>13.93946666666667</v>
      </c>
      <c r="AB155" s="173">
        <f t="array" ref="AB1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156" spans="1:28" ht="69">
      <c r="A156" s="3">
        <v>2295664</v>
      </c>
      <c r="B156" s="4" t="s">
        <v>306</v>
      </c>
      <c r="C156" s="4" t="s">
        <v>363</v>
      </c>
      <c r="D156" s="4" t="s">
        <v>518</v>
      </c>
      <c r="E156" s="4" t="s">
        <v>519</v>
      </c>
      <c r="F156" s="4" t="s">
        <v>520</v>
      </c>
      <c r="G156" s="4" t="s">
        <v>47</v>
      </c>
      <c r="H156" s="4" t="s">
        <v>48</v>
      </c>
      <c r="I156" s="4">
        <v>216</v>
      </c>
      <c r="J156" s="4">
        <v>356</v>
      </c>
      <c r="K156" s="4"/>
      <c r="L156" s="4" t="s">
        <v>49</v>
      </c>
      <c r="M156" s="4" t="s">
        <v>14</v>
      </c>
      <c r="N156" s="4">
        <v>17</v>
      </c>
      <c r="O156" s="9" t="s">
        <v>81</v>
      </c>
      <c r="P156" s="5">
        <v>0.49299999999999999</v>
      </c>
      <c r="Q156" s="5">
        <v>25.635999999999999</v>
      </c>
      <c r="R156" s="4">
        <v>12.235275</v>
      </c>
      <c r="S156" s="4" t="s">
        <v>60</v>
      </c>
      <c r="T156" s="67">
        <v>43009</v>
      </c>
      <c r="U156" s="67">
        <v>42864</v>
      </c>
      <c r="V156" s="4" t="s">
        <v>316</v>
      </c>
      <c r="W156" s="4" t="s">
        <v>521</v>
      </c>
      <c r="X156" s="173" t="str">
        <f t="array" ref="X1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6" s="173">
        <f t="array" ref="Y1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2.2599999999999998</v>
      </c>
      <c r="Z156" s="173">
        <f>Table1[[#This Row],[V2.0 TEC Requirement (kWh/wk)]]*52/3</f>
        <v>39.173333333333325</v>
      </c>
      <c r="AA156" s="173">
        <f>IF(ISNUMBER(Table1[[#This Row],[Typical Electricity Consumption (TEC) (kWh/yr)]]),Table1[[#This Row],[Typical Electricity Consumption (TEC) (kWh/yr)]]-IF(Table1[[#This Row],[Maximum Document Size Width]]&gt;=275,A3_Annual,0),"")</f>
        <v>12.235275</v>
      </c>
      <c r="AB156" s="173">
        <f t="array" ref="AB1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157" spans="1:28" ht="69">
      <c r="A157" s="3">
        <v>2297146</v>
      </c>
      <c r="B157" s="4" t="s">
        <v>306</v>
      </c>
      <c r="C157" s="4" t="s">
        <v>363</v>
      </c>
      <c r="D157" s="4" t="s">
        <v>522</v>
      </c>
      <c r="E157" s="4" t="s">
        <v>523</v>
      </c>
      <c r="F157" s="4" t="s">
        <v>524</v>
      </c>
      <c r="G157" s="4" t="s">
        <v>47</v>
      </c>
      <c r="H157" s="4" t="s">
        <v>48</v>
      </c>
      <c r="I157" s="4">
        <v>216</v>
      </c>
      <c r="J157" s="4">
        <v>356</v>
      </c>
      <c r="K157" s="4"/>
      <c r="L157" s="4" t="s">
        <v>49</v>
      </c>
      <c r="M157" s="4" t="s">
        <v>14</v>
      </c>
      <c r="N157" s="4">
        <v>22</v>
      </c>
      <c r="O157" s="9" t="s">
        <v>50</v>
      </c>
      <c r="P157" s="5">
        <v>0.75900000000000001</v>
      </c>
      <c r="Q157" s="5">
        <v>39.468000000000004</v>
      </c>
      <c r="R157" s="4">
        <v>17.459866666666667</v>
      </c>
      <c r="S157" s="4" t="s">
        <v>60</v>
      </c>
      <c r="T157" s="67">
        <v>43009</v>
      </c>
      <c r="U157" s="67">
        <v>42892</v>
      </c>
      <c r="V157" s="4" t="s">
        <v>316</v>
      </c>
      <c r="W157" s="4" t="s">
        <v>525</v>
      </c>
      <c r="X157" s="173" t="str">
        <f t="array" ref="X1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7" s="173">
        <f t="array" ref="Y1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2.91</v>
      </c>
      <c r="Z157" s="173">
        <f>Table1[[#This Row],[V2.0 TEC Requirement (kWh/wk)]]*52/3</f>
        <v>50.44</v>
      </c>
      <c r="AA157" s="173">
        <f>IF(ISNUMBER(Table1[[#This Row],[Typical Electricity Consumption (TEC) (kWh/yr)]]),Table1[[#This Row],[Typical Electricity Consumption (TEC) (kWh/yr)]]-IF(Table1[[#This Row],[Maximum Document Size Width]]&gt;=275,A3_Annual,0),"")</f>
        <v>17.459866666666667</v>
      </c>
      <c r="AB157" s="173">
        <f t="array" ref="AB1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158" spans="1:28" ht="148.9">
      <c r="A158" s="3">
        <v>2296896</v>
      </c>
      <c r="B158" s="4" t="s">
        <v>306</v>
      </c>
      <c r="C158" s="4" t="s">
        <v>363</v>
      </c>
      <c r="D158" s="4" t="s">
        <v>526</v>
      </c>
      <c r="E158" s="4" t="s">
        <v>527</v>
      </c>
      <c r="F158" s="4" t="s">
        <v>528</v>
      </c>
      <c r="G158" s="4" t="s">
        <v>47</v>
      </c>
      <c r="H158" s="4" t="s">
        <v>48</v>
      </c>
      <c r="I158" s="4">
        <v>297</v>
      </c>
      <c r="J158" s="4">
        <v>420</v>
      </c>
      <c r="K158" s="4"/>
      <c r="L158" s="4" t="s">
        <v>297</v>
      </c>
      <c r="M158" s="4" t="s">
        <v>14</v>
      </c>
      <c r="N158" s="4">
        <v>55</v>
      </c>
      <c r="O158" s="9" t="s">
        <v>50</v>
      </c>
      <c r="P158" s="5">
        <v>1.375</v>
      </c>
      <c r="Q158" s="5">
        <v>71.5</v>
      </c>
      <c r="R158" s="4">
        <v>31.337800000000001</v>
      </c>
      <c r="S158" s="4" t="s">
        <v>60</v>
      </c>
      <c r="T158" s="67">
        <v>42870</v>
      </c>
      <c r="U158" s="67">
        <v>42845</v>
      </c>
      <c r="V158" s="4" t="s">
        <v>316</v>
      </c>
      <c r="W158" s="4" t="s">
        <v>529</v>
      </c>
      <c r="X158" s="173" t="str">
        <f t="array" ref="X1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8" s="173">
        <f t="array" ref="Y1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158" s="173">
        <f>Table1[[#This Row],[V2.0 TEC Requirement (kWh/wk)]]*52/3</f>
        <v>160.33333333333334</v>
      </c>
      <c r="AA158" s="173">
        <f>IF(ISNUMBER(Table1[[#This Row],[Typical Electricity Consumption (TEC) (kWh/yr)]]),Table1[[#This Row],[Typical Electricity Consumption (TEC) (kWh/yr)]]-IF(Table1[[#This Row],[Maximum Document Size Width]]&gt;=275,A3_Annual,0),"")</f>
        <v>31.337800000000001</v>
      </c>
      <c r="AB158" s="173">
        <f t="array" ref="AB1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159" spans="1:28" ht="148.9">
      <c r="A159" s="3">
        <v>2296095</v>
      </c>
      <c r="B159" s="4" t="s">
        <v>306</v>
      </c>
      <c r="C159" s="4" t="s">
        <v>363</v>
      </c>
      <c r="D159" s="4" t="s">
        <v>530</v>
      </c>
      <c r="E159" s="4" t="s">
        <v>531</v>
      </c>
      <c r="F159" s="4" t="s">
        <v>532</v>
      </c>
      <c r="G159" s="4" t="s">
        <v>47</v>
      </c>
      <c r="H159" s="4" t="s">
        <v>48</v>
      </c>
      <c r="I159" s="4">
        <v>297</v>
      </c>
      <c r="J159" s="4">
        <v>420</v>
      </c>
      <c r="K159" s="4"/>
      <c r="L159" s="4" t="s">
        <v>297</v>
      </c>
      <c r="M159" s="4" t="s">
        <v>14</v>
      </c>
      <c r="N159" s="4">
        <v>60</v>
      </c>
      <c r="O159" s="9" t="s">
        <v>50</v>
      </c>
      <c r="P159" s="5">
        <v>1.393</v>
      </c>
      <c r="Q159" s="5">
        <v>72.436000000000007</v>
      </c>
      <c r="R159" s="4">
        <v>31.814813333333337</v>
      </c>
      <c r="S159" s="4" t="s">
        <v>60</v>
      </c>
      <c r="T159" s="67">
        <v>42870</v>
      </c>
      <c r="U159" s="67">
        <v>42845</v>
      </c>
      <c r="V159" s="4" t="s">
        <v>316</v>
      </c>
      <c r="W159" s="4" t="s">
        <v>533</v>
      </c>
      <c r="X159" s="173" t="str">
        <f t="array" ref="X1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59" s="173">
        <f t="array" ref="Y1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159" s="173">
        <f>Table1[[#This Row],[V2.0 TEC Requirement (kWh/wk)]]*52/3</f>
        <v>177.66666666666666</v>
      </c>
      <c r="AA159" s="173">
        <f>IF(ISNUMBER(Table1[[#This Row],[Typical Electricity Consumption (TEC) (kWh/yr)]]),Table1[[#This Row],[Typical Electricity Consumption (TEC) (kWh/yr)]]-IF(Table1[[#This Row],[Maximum Document Size Width]]&gt;=275,A3_Annual,0),"")</f>
        <v>31.814813333333337</v>
      </c>
      <c r="AB159" s="173">
        <f t="array" ref="AB1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160" spans="1:28" ht="69">
      <c r="A160" s="3">
        <v>2296092</v>
      </c>
      <c r="B160" s="4" t="s">
        <v>306</v>
      </c>
      <c r="C160" s="4" t="s">
        <v>363</v>
      </c>
      <c r="D160" s="4" t="s">
        <v>534</v>
      </c>
      <c r="E160" s="4" t="s">
        <v>535</v>
      </c>
      <c r="F160" s="4" t="s">
        <v>536</v>
      </c>
      <c r="G160" s="4" t="s">
        <v>47</v>
      </c>
      <c r="H160" s="4" t="s">
        <v>48</v>
      </c>
      <c r="I160" s="4">
        <v>297</v>
      </c>
      <c r="J160" s="4">
        <v>420</v>
      </c>
      <c r="K160" s="4"/>
      <c r="L160" s="4" t="s">
        <v>297</v>
      </c>
      <c r="M160" s="4" t="s">
        <v>14</v>
      </c>
      <c r="N160" s="4">
        <v>70</v>
      </c>
      <c r="O160" s="9" t="s">
        <v>50</v>
      </c>
      <c r="P160" s="5">
        <v>1.746</v>
      </c>
      <c r="Q160" s="5">
        <v>90.792000000000002</v>
      </c>
      <c r="R160" s="4">
        <v>43.712803333333341</v>
      </c>
      <c r="S160" s="4" t="s">
        <v>60</v>
      </c>
      <c r="T160" s="67">
        <v>42870</v>
      </c>
      <c r="U160" s="67">
        <v>42845</v>
      </c>
      <c r="V160" s="4" t="s">
        <v>316</v>
      </c>
      <c r="W160" s="4" t="s">
        <v>537</v>
      </c>
      <c r="X160" s="173" t="str">
        <f t="array" ref="X1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0" s="173">
        <f t="array" ref="Y1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160" s="173">
        <f>Table1[[#This Row],[V2.0 TEC Requirement (kWh/wk)]]*52/3</f>
        <v>212.33333333333334</v>
      </c>
      <c r="AA160" s="173">
        <f>IF(ISNUMBER(Table1[[#This Row],[Typical Electricity Consumption (TEC) (kWh/yr)]]),Table1[[#This Row],[Typical Electricity Consumption (TEC) (kWh/yr)]]-IF(Table1[[#This Row],[Maximum Document Size Width]]&gt;=275,A3_Annual,0),"")</f>
        <v>43.712803333333341</v>
      </c>
      <c r="AB160" s="173">
        <f t="array" ref="AB1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161" spans="1:28" ht="69">
      <c r="A161" s="3">
        <v>2296091</v>
      </c>
      <c r="B161" s="4" t="s">
        <v>306</v>
      </c>
      <c r="C161" s="4" t="s">
        <v>363</v>
      </c>
      <c r="D161" s="4" t="s">
        <v>538</v>
      </c>
      <c r="E161" s="4" t="s">
        <v>539</v>
      </c>
      <c r="F161" s="4" t="s">
        <v>540</v>
      </c>
      <c r="G161" s="4" t="s">
        <v>47</v>
      </c>
      <c r="H161" s="4" t="s">
        <v>48</v>
      </c>
      <c r="I161" s="4">
        <v>297</v>
      </c>
      <c r="J161" s="4">
        <v>420</v>
      </c>
      <c r="K161" s="4"/>
      <c r="L161" s="4" t="s">
        <v>297</v>
      </c>
      <c r="M161" s="4" t="s">
        <v>14</v>
      </c>
      <c r="N161" s="4">
        <v>80</v>
      </c>
      <c r="O161" s="9" t="s">
        <v>50</v>
      </c>
      <c r="P161" s="5">
        <v>1.7969999999999999</v>
      </c>
      <c r="Q161" s="5">
        <v>93.444000000000003</v>
      </c>
      <c r="R161" s="4">
        <v>45.121440000000007</v>
      </c>
      <c r="S161" s="4" t="s">
        <v>60</v>
      </c>
      <c r="T161" s="67">
        <v>42870</v>
      </c>
      <c r="U161" s="67">
        <v>42845</v>
      </c>
      <c r="V161" s="4" t="s">
        <v>316</v>
      </c>
      <c r="W161" s="4" t="s">
        <v>541</v>
      </c>
      <c r="X161" s="173" t="str">
        <f t="array" ref="X1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1" s="173">
        <f t="array" ref="Y1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161" s="173">
        <f>Table1[[#This Row],[V2.0 TEC Requirement (kWh/wk)]]*52/3</f>
        <v>333.66666666666674</v>
      </c>
      <c r="AA161" s="173">
        <f>IF(ISNUMBER(Table1[[#This Row],[Typical Electricity Consumption (TEC) (kWh/yr)]]),Table1[[#This Row],[Typical Electricity Consumption (TEC) (kWh/yr)]]-IF(Table1[[#This Row],[Maximum Document Size Width]]&gt;=275,A3_Annual,0),"")</f>
        <v>45.121440000000007</v>
      </c>
      <c r="AB161" s="173">
        <f t="array" ref="AB1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162" spans="1:28" ht="69">
      <c r="A162" s="3">
        <v>2296093</v>
      </c>
      <c r="B162" s="4" t="s">
        <v>306</v>
      </c>
      <c r="C162" s="4" t="s">
        <v>363</v>
      </c>
      <c r="D162" s="4" t="s">
        <v>542</v>
      </c>
      <c r="E162" s="4" t="s">
        <v>543</v>
      </c>
      <c r="F162" s="4" t="s">
        <v>544</v>
      </c>
      <c r="G162" s="4" t="s">
        <v>47</v>
      </c>
      <c r="H162" s="4" t="s">
        <v>48</v>
      </c>
      <c r="I162" s="4">
        <v>297</v>
      </c>
      <c r="J162" s="4">
        <v>420</v>
      </c>
      <c r="K162" s="4"/>
      <c r="L162" s="4" t="s">
        <v>297</v>
      </c>
      <c r="M162" s="4" t="s">
        <v>14</v>
      </c>
      <c r="N162" s="4">
        <v>60</v>
      </c>
      <c r="O162" s="9" t="s">
        <v>50</v>
      </c>
      <c r="P162" s="5">
        <v>1.6930000000000001</v>
      </c>
      <c r="Q162" s="5">
        <v>88.036000000000001</v>
      </c>
      <c r="R162" s="4">
        <v>42.909385999999998</v>
      </c>
      <c r="S162" s="4" t="s">
        <v>60</v>
      </c>
      <c r="T162" s="67">
        <v>42870</v>
      </c>
      <c r="U162" s="67">
        <v>42845</v>
      </c>
      <c r="V162" s="4" t="s">
        <v>316</v>
      </c>
      <c r="W162" s="4" t="s">
        <v>545</v>
      </c>
      <c r="X162" s="173" t="str">
        <f t="array" ref="X1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2" s="173">
        <f t="array" ref="Y1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162" s="173">
        <f>Table1[[#This Row],[V2.0 TEC Requirement (kWh/wk)]]*52/3</f>
        <v>177.66666666666666</v>
      </c>
      <c r="AA162" s="173">
        <f>IF(ISNUMBER(Table1[[#This Row],[Typical Electricity Consumption (TEC) (kWh/yr)]]),Table1[[#This Row],[Typical Electricity Consumption (TEC) (kWh/yr)]]-IF(Table1[[#This Row],[Maximum Document Size Width]]&gt;=275,A3_Annual,0),"")</f>
        <v>42.909385999999998</v>
      </c>
      <c r="AB162" s="173">
        <f t="array" ref="AB1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163" spans="1:28" ht="69">
      <c r="A163" s="3">
        <v>2293577</v>
      </c>
      <c r="B163" s="4" t="s">
        <v>306</v>
      </c>
      <c r="C163" s="4" t="s">
        <v>363</v>
      </c>
      <c r="D163" s="4" t="s">
        <v>546</v>
      </c>
      <c r="E163" s="4" t="s">
        <v>547</v>
      </c>
      <c r="F163" s="4" t="s">
        <v>548</v>
      </c>
      <c r="G163" s="4" t="s">
        <v>47</v>
      </c>
      <c r="H163" s="4" t="s">
        <v>48</v>
      </c>
      <c r="I163" s="4">
        <v>297</v>
      </c>
      <c r="J163" s="4">
        <v>420</v>
      </c>
      <c r="K163" s="4"/>
      <c r="L163" s="4" t="s">
        <v>49</v>
      </c>
      <c r="M163" s="4" t="s">
        <v>11</v>
      </c>
      <c r="N163" s="4">
        <v>25</v>
      </c>
      <c r="O163" s="9" t="s">
        <v>50</v>
      </c>
      <c r="P163" s="5">
        <v>1.571</v>
      </c>
      <c r="Q163" s="5">
        <v>81.691999999999993</v>
      </c>
      <c r="R163" s="4">
        <v>26.347061</v>
      </c>
      <c r="S163" s="4" t="s">
        <v>60</v>
      </c>
      <c r="T163" s="67">
        <v>42826</v>
      </c>
      <c r="U163" s="67">
        <v>42811</v>
      </c>
      <c r="V163" s="4" t="s">
        <v>316</v>
      </c>
      <c r="W163" s="4" t="s">
        <v>549</v>
      </c>
      <c r="X163" s="173" t="str">
        <f t="array" ref="X1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3" s="173">
        <f t="array" ref="Y1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163" s="173">
        <f>Table1[[#This Row],[V2.0 TEC Requirement (kWh/wk)]]*52/3</f>
        <v>36.4</v>
      </c>
      <c r="AA163" s="173">
        <f>IF(ISNUMBER(Table1[[#This Row],[Typical Electricity Consumption (TEC) (kWh/yr)]]),Table1[[#This Row],[Typical Electricity Consumption (TEC) (kWh/yr)]]-IF(Table1[[#This Row],[Maximum Document Size Width]]&gt;=275,A3_Annual,0),"")</f>
        <v>26.347061</v>
      </c>
      <c r="AB163" s="173">
        <f t="array" ref="AB1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164" spans="1:28" ht="69">
      <c r="A164" s="3">
        <v>2293567</v>
      </c>
      <c r="B164" s="4" t="s">
        <v>306</v>
      </c>
      <c r="C164" s="4" t="s">
        <v>363</v>
      </c>
      <c r="D164" s="4" t="s">
        <v>550</v>
      </c>
      <c r="E164" s="4" t="s">
        <v>551</v>
      </c>
      <c r="F164" s="4" t="s">
        <v>552</v>
      </c>
      <c r="G164" s="4" t="s">
        <v>47</v>
      </c>
      <c r="H164" s="4" t="s">
        <v>48</v>
      </c>
      <c r="I164" s="4">
        <v>297</v>
      </c>
      <c r="J164" s="4">
        <v>420</v>
      </c>
      <c r="K164" s="4"/>
      <c r="L164" s="4" t="s">
        <v>49</v>
      </c>
      <c r="M164" s="4" t="s">
        <v>11</v>
      </c>
      <c r="N164" s="4">
        <v>25</v>
      </c>
      <c r="O164" s="9" t="s">
        <v>50</v>
      </c>
      <c r="P164" s="5">
        <v>2.004</v>
      </c>
      <c r="Q164" s="5">
        <v>104.208</v>
      </c>
      <c r="R164" s="4">
        <v>27.922071666666664</v>
      </c>
      <c r="S164" s="4" t="s">
        <v>60</v>
      </c>
      <c r="T164" s="67">
        <v>42826</v>
      </c>
      <c r="U164" s="67">
        <v>42811</v>
      </c>
      <c r="V164" s="4" t="s">
        <v>316</v>
      </c>
      <c r="W164" s="4" t="s">
        <v>553</v>
      </c>
      <c r="X164" s="173" t="str">
        <f t="array" ref="X1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4" s="173">
        <f t="array" ref="Y1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164" s="173">
        <f>Table1[[#This Row],[V2.0 TEC Requirement (kWh/wk)]]*52/3</f>
        <v>36.4</v>
      </c>
      <c r="AA164" s="173">
        <f>IF(ISNUMBER(Table1[[#This Row],[Typical Electricity Consumption (TEC) (kWh/yr)]]),Table1[[#This Row],[Typical Electricity Consumption (TEC) (kWh/yr)]]-IF(Table1[[#This Row],[Maximum Document Size Width]]&gt;=275,A3_Annual,0),"")</f>
        <v>27.922071666666664</v>
      </c>
      <c r="AB164" s="173">
        <f t="array" ref="AB1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165" spans="1:28" ht="69">
      <c r="A165" s="3">
        <v>2293568</v>
      </c>
      <c r="B165" s="4" t="s">
        <v>306</v>
      </c>
      <c r="C165" s="4" t="s">
        <v>363</v>
      </c>
      <c r="D165" s="4" t="s">
        <v>554</v>
      </c>
      <c r="E165" s="4" t="s">
        <v>555</v>
      </c>
      <c r="F165" s="4" t="s">
        <v>556</v>
      </c>
      <c r="G165" s="4" t="s">
        <v>47</v>
      </c>
      <c r="H165" s="4" t="s">
        <v>48</v>
      </c>
      <c r="I165" s="4">
        <v>297</v>
      </c>
      <c r="J165" s="4">
        <v>420</v>
      </c>
      <c r="K165" s="4"/>
      <c r="L165" s="4" t="s">
        <v>49</v>
      </c>
      <c r="M165" s="4" t="s">
        <v>11</v>
      </c>
      <c r="N165" s="4">
        <v>35</v>
      </c>
      <c r="O165" s="9" t="s">
        <v>50</v>
      </c>
      <c r="P165" s="5">
        <v>2.3479999999999999</v>
      </c>
      <c r="Q165" s="5">
        <v>122.096</v>
      </c>
      <c r="R165" s="4">
        <v>36.390484000000001</v>
      </c>
      <c r="S165" s="4" t="s">
        <v>60</v>
      </c>
      <c r="T165" s="67">
        <v>42826</v>
      </c>
      <c r="U165" s="67">
        <v>42811</v>
      </c>
      <c r="V165" s="4" t="s">
        <v>316</v>
      </c>
      <c r="W165" s="4" t="s">
        <v>557</v>
      </c>
      <c r="X165" s="173" t="str">
        <f t="array" ref="X1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5" s="173">
        <f t="array" ref="Y1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165" s="173">
        <f>Table1[[#This Row],[V2.0 TEC Requirement (kWh/wk)]]*52/3</f>
        <v>52</v>
      </c>
      <c r="AA165" s="173">
        <f>IF(ISNUMBER(Table1[[#This Row],[Typical Electricity Consumption (TEC) (kWh/yr)]]),Table1[[#This Row],[Typical Electricity Consumption (TEC) (kWh/yr)]]-IF(Table1[[#This Row],[Maximum Document Size Width]]&gt;=275,A3_Annual,0),"")</f>
        <v>36.390484000000001</v>
      </c>
      <c r="AB165" s="173">
        <f t="array" ref="AB1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166" spans="1:28" ht="69">
      <c r="A166" s="3">
        <v>2293558</v>
      </c>
      <c r="B166" s="4" t="s">
        <v>306</v>
      </c>
      <c r="C166" s="4" t="s">
        <v>363</v>
      </c>
      <c r="D166" s="4" t="s">
        <v>558</v>
      </c>
      <c r="E166" s="4" t="s">
        <v>559</v>
      </c>
      <c r="F166" s="4" t="s">
        <v>560</v>
      </c>
      <c r="G166" s="4" t="s">
        <v>47</v>
      </c>
      <c r="H166" s="4" t="s">
        <v>48</v>
      </c>
      <c r="I166" s="4">
        <v>297</v>
      </c>
      <c r="J166" s="4">
        <v>420</v>
      </c>
      <c r="K166" s="4"/>
      <c r="L166" s="4" t="s">
        <v>49</v>
      </c>
      <c r="M166" s="4" t="s">
        <v>11</v>
      </c>
      <c r="N166" s="4">
        <v>40</v>
      </c>
      <c r="O166" s="9" t="s">
        <v>50</v>
      </c>
      <c r="P166" s="5">
        <v>2.69</v>
      </c>
      <c r="Q166" s="5">
        <v>139.88</v>
      </c>
      <c r="R166" s="4">
        <v>41.731126666666675</v>
      </c>
      <c r="S166" s="4" t="s">
        <v>60</v>
      </c>
      <c r="T166" s="67">
        <v>42826</v>
      </c>
      <c r="U166" s="67">
        <v>42796</v>
      </c>
      <c r="V166" s="4" t="s">
        <v>316</v>
      </c>
      <c r="W166" s="4" t="s">
        <v>561</v>
      </c>
      <c r="X166" s="173" t="str">
        <f t="array" ref="X1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6" s="173">
        <f t="array" ref="Y1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66" s="173">
        <f>Table1[[#This Row],[V2.0 TEC Requirement (kWh/wk)]]*52/3</f>
        <v>61.533333333333339</v>
      </c>
      <c r="AA166" s="173">
        <f>IF(ISNUMBER(Table1[[#This Row],[Typical Electricity Consumption (TEC) (kWh/yr)]]),Table1[[#This Row],[Typical Electricity Consumption (TEC) (kWh/yr)]]-IF(Table1[[#This Row],[Maximum Document Size Width]]&gt;=275,A3_Annual,0),"")</f>
        <v>41.731126666666675</v>
      </c>
      <c r="AB166" s="173">
        <f t="array" ref="AB1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167" spans="1:28" ht="69">
      <c r="A167" s="3">
        <v>2293559</v>
      </c>
      <c r="B167" s="4" t="s">
        <v>306</v>
      </c>
      <c r="C167" s="4" t="s">
        <v>363</v>
      </c>
      <c r="D167" s="4" t="s">
        <v>562</v>
      </c>
      <c r="E167" s="4" t="s">
        <v>563</v>
      </c>
      <c r="F167" s="4" t="s">
        <v>564</v>
      </c>
      <c r="G167" s="4" t="s">
        <v>47</v>
      </c>
      <c r="H167" s="4" t="s">
        <v>48</v>
      </c>
      <c r="I167" s="4">
        <v>297</v>
      </c>
      <c r="J167" s="4">
        <v>420</v>
      </c>
      <c r="K167" s="4"/>
      <c r="L167" s="4" t="s">
        <v>49</v>
      </c>
      <c r="M167" s="4" t="s">
        <v>11</v>
      </c>
      <c r="N167" s="4">
        <v>40</v>
      </c>
      <c r="O167" s="9" t="s">
        <v>50</v>
      </c>
      <c r="P167" s="5">
        <v>3.3</v>
      </c>
      <c r="Q167" s="5">
        <v>171.6</v>
      </c>
      <c r="R167" s="4">
        <v>49.558773333333335</v>
      </c>
      <c r="S167" s="4" t="s">
        <v>60</v>
      </c>
      <c r="T167" s="67">
        <v>42826</v>
      </c>
      <c r="U167" s="67">
        <v>42796</v>
      </c>
      <c r="V167" s="4" t="s">
        <v>316</v>
      </c>
      <c r="W167" s="4" t="s">
        <v>565</v>
      </c>
      <c r="X167" s="173" t="str">
        <f t="array" ref="X1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7" s="173">
        <f t="array" ref="Y1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67" s="173">
        <f>Table1[[#This Row],[V2.0 TEC Requirement (kWh/wk)]]*52/3</f>
        <v>61.533333333333339</v>
      </c>
      <c r="AA167" s="173">
        <f>IF(ISNUMBER(Table1[[#This Row],[Typical Electricity Consumption (TEC) (kWh/yr)]]),Table1[[#This Row],[Typical Electricity Consumption (TEC) (kWh/yr)]]-IF(Table1[[#This Row],[Maximum Document Size Width]]&gt;=275,A3_Annual,0),"")</f>
        <v>49.558773333333335</v>
      </c>
      <c r="AB167" s="173">
        <f t="array" ref="AB1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168" spans="1:28" ht="69">
      <c r="A168" s="3">
        <v>2293560</v>
      </c>
      <c r="B168" s="4" t="s">
        <v>306</v>
      </c>
      <c r="C168" s="4" t="s">
        <v>363</v>
      </c>
      <c r="D168" s="4" t="s">
        <v>566</v>
      </c>
      <c r="E168" s="4" t="s">
        <v>567</v>
      </c>
      <c r="F168" s="4" t="s">
        <v>568</v>
      </c>
      <c r="G168" s="4" t="s">
        <v>47</v>
      </c>
      <c r="H168" s="4" t="s">
        <v>48</v>
      </c>
      <c r="I168" s="4">
        <v>297</v>
      </c>
      <c r="J168" s="4">
        <v>420</v>
      </c>
      <c r="K168" s="4"/>
      <c r="L168" s="4" t="s">
        <v>49</v>
      </c>
      <c r="M168" s="4" t="s">
        <v>11</v>
      </c>
      <c r="N168" s="4">
        <v>40</v>
      </c>
      <c r="O168" s="9" t="s">
        <v>50</v>
      </c>
      <c r="P168" s="5">
        <v>3.2989999999999999</v>
      </c>
      <c r="Q168" s="5">
        <v>171.548</v>
      </c>
      <c r="R168" s="4">
        <v>49.558773333333335</v>
      </c>
      <c r="S168" s="4" t="s">
        <v>60</v>
      </c>
      <c r="T168" s="67">
        <v>42826</v>
      </c>
      <c r="U168" s="67">
        <v>42796</v>
      </c>
      <c r="V168" s="4" t="s">
        <v>316</v>
      </c>
      <c r="W168" s="4" t="s">
        <v>569</v>
      </c>
      <c r="X168" s="173" t="str">
        <f t="array" ref="X1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8" s="173">
        <f t="array" ref="Y1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68" s="173">
        <f>Table1[[#This Row],[V2.0 TEC Requirement (kWh/wk)]]*52/3</f>
        <v>61.533333333333339</v>
      </c>
      <c r="AA168" s="173">
        <f>IF(ISNUMBER(Table1[[#This Row],[Typical Electricity Consumption (TEC) (kWh/yr)]]),Table1[[#This Row],[Typical Electricity Consumption (TEC) (kWh/yr)]]-IF(Table1[[#This Row],[Maximum Document Size Width]]&gt;=275,A3_Annual,0),"")</f>
        <v>49.558773333333335</v>
      </c>
      <c r="AB168" s="173">
        <f t="array" ref="AB1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169" spans="1:28" ht="69">
      <c r="A169" s="3">
        <v>2293564</v>
      </c>
      <c r="B169" s="4" t="s">
        <v>306</v>
      </c>
      <c r="C169" s="4" t="s">
        <v>363</v>
      </c>
      <c r="D169" s="4" t="s">
        <v>570</v>
      </c>
      <c r="E169" s="4" t="s">
        <v>571</v>
      </c>
      <c r="F169" s="4" t="s">
        <v>572</v>
      </c>
      <c r="G169" s="4" t="s">
        <v>47</v>
      </c>
      <c r="H169" s="4" t="s">
        <v>48</v>
      </c>
      <c r="I169" s="4">
        <v>297</v>
      </c>
      <c r="J169" s="4">
        <v>420</v>
      </c>
      <c r="K169" s="4"/>
      <c r="L169" s="4" t="s">
        <v>49</v>
      </c>
      <c r="M169" s="4" t="s">
        <v>14</v>
      </c>
      <c r="N169" s="4">
        <v>22</v>
      </c>
      <c r="O169" s="9" t="s">
        <v>50</v>
      </c>
      <c r="P169" s="5">
        <v>1.5309999999999999</v>
      </c>
      <c r="Q169" s="5">
        <v>79.611999999999995</v>
      </c>
      <c r="R169" s="4">
        <v>27.248017333333337</v>
      </c>
      <c r="S169" s="4" t="s">
        <v>60</v>
      </c>
      <c r="T169" s="67">
        <v>42826</v>
      </c>
      <c r="U169" s="67">
        <v>42796</v>
      </c>
      <c r="V169" s="4" t="s">
        <v>316</v>
      </c>
      <c r="W169" s="4" t="s">
        <v>573</v>
      </c>
      <c r="X169" s="173" t="str">
        <f t="array" ref="X1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69" s="173">
        <f t="array" ref="Y1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v>
      </c>
      <c r="Z169" s="173">
        <f>Table1[[#This Row],[V2.0 TEC Requirement (kWh/wk)]]*52/3</f>
        <v>55.639999999999993</v>
      </c>
      <c r="AA169" s="173">
        <f>IF(ISNUMBER(Table1[[#This Row],[Typical Electricity Consumption (TEC) (kWh/yr)]]),Table1[[#This Row],[Typical Electricity Consumption (TEC) (kWh/yr)]]-IF(Table1[[#This Row],[Maximum Document Size Width]]&gt;=275,A3_Annual,0),"")</f>
        <v>27.248017333333337</v>
      </c>
      <c r="AB169" s="173">
        <f t="array" ref="AB1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170" spans="1:28" ht="69">
      <c r="A170" s="3">
        <v>2293565</v>
      </c>
      <c r="B170" s="4" t="s">
        <v>306</v>
      </c>
      <c r="C170" s="4" t="s">
        <v>363</v>
      </c>
      <c r="D170" s="4" t="s">
        <v>574</v>
      </c>
      <c r="E170" s="4" t="s">
        <v>575</v>
      </c>
      <c r="F170" s="4" t="s">
        <v>576</v>
      </c>
      <c r="G170" s="4" t="s">
        <v>47</v>
      </c>
      <c r="H170" s="4" t="s">
        <v>48</v>
      </c>
      <c r="I170" s="4">
        <v>297</v>
      </c>
      <c r="J170" s="4">
        <v>420</v>
      </c>
      <c r="K170" s="4"/>
      <c r="L170" s="4" t="s">
        <v>49</v>
      </c>
      <c r="M170" s="4" t="s">
        <v>14</v>
      </c>
      <c r="N170" s="4">
        <v>25</v>
      </c>
      <c r="O170" s="9" t="s">
        <v>50</v>
      </c>
      <c r="P170" s="5">
        <v>1.7649999999999999</v>
      </c>
      <c r="Q170" s="5">
        <v>91.78</v>
      </c>
      <c r="R170" s="4">
        <v>30.329558999999993</v>
      </c>
      <c r="S170" s="4" t="s">
        <v>60</v>
      </c>
      <c r="T170" s="67">
        <v>42826</v>
      </c>
      <c r="U170" s="67">
        <v>42796</v>
      </c>
      <c r="V170" s="4" t="s">
        <v>316</v>
      </c>
      <c r="W170" s="4" t="s">
        <v>577</v>
      </c>
      <c r="X170" s="173" t="str">
        <f t="array" ref="X1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0" s="173">
        <f t="array" ref="Y1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170" s="173">
        <f>Table1[[#This Row],[V2.0 TEC Requirement (kWh/wk)]]*52/3</f>
        <v>62.4</v>
      </c>
      <c r="AA170" s="173">
        <f>IF(ISNUMBER(Table1[[#This Row],[Typical Electricity Consumption (TEC) (kWh/yr)]]),Table1[[#This Row],[Typical Electricity Consumption (TEC) (kWh/yr)]]-IF(Table1[[#This Row],[Maximum Document Size Width]]&gt;=275,A3_Annual,0),"")</f>
        <v>30.329558999999993</v>
      </c>
      <c r="AB170" s="173">
        <f t="array" ref="AB1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171" spans="1:28" ht="69">
      <c r="A171" s="3">
        <v>2293566</v>
      </c>
      <c r="B171" s="4" t="s">
        <v>306</v>
      </c>
      <c r="C171" s="4" t="s">
        <v>363</v>
      </c>
      <c r="D171" s="4" t="s">
        <v>578</v>
      </c>
      <c r="E171" s="4" t="s">
        <v>579</v>
      </c>
      <c r="F171" s="4" t="s">
        <v>580</v>
      </c>
      <c r="G171" s="4" t="s">
        <v>47</v>
      </c>
      <c r="H171" s="4" t="s">
        <v>48</v>
      </c>
      <c r="I171" s="4">
        <v>297</v>
      </c>
      <c r="J171" s="4">
        <v>420</v>
      </c>
      <c r="K171" s="4"/>
      <c r="L171" s="4" t="s">
        <v>49</v>
      </c>
      <c r="M171" s="4" t="s">
        <v>14</v>
      </c>
      <c r="N171" s="4">
        <v>30</v>
      </c>
      <c r="O171" s="9" t="s">
        <v>50</v>
      </c>
      <c r="P171" s="5">
        <v>2.2410000000000001</v>
      </c>
      <c r="Q171" s="5">
        <v>116.532</v>
      </c>
      <c r="R171" s="4">
        <v>36.551684000000002</v>
      </c>
      <c r="S171" s="4" t="s">
        <v>60</v>
      </c>
      <c r="T171" s="67">
        <v>42826</v>
      </c>
      <c r="U171" s="67">
        <v>42796</v>
      </c>
      <c r="V171" s="4" t="s">
        <v>316</v>
      </c>
      <c r="W171" s="4" t="s">
        <v>581</v>
      </c>
      <c r="X171" s="173" t="str">
        <f t="array" ref="X1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1" s="173">
        <f t="array" ref="Y1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171" s="173">
        <f>Table1[[#This Row],[V2.0 TEC Requirement (kWh/wk)]]*52/3</f>
        <v>73.666666666666671</v>
      </c>
      <c r="AA171" s="173">
        <f>IF(ISNUMBER(Table1[[#This Row],[Typical Electricity Consumption (TEC) (kWh/yr)]]),Table1[[#This Row],[Typical Electricity Consumption (TEC) (kWh/yr)]]-IF(Table1[[#This Row],[Maximum Document Size Width]]&gt;=275,A3_Annual,0),"")</f>
        <v>36.551684000000002</v>
      </c>
      <c r="AB171" s="173">
        <f t="array" ref="AB1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172" spans="1:28" ht="69">
      <c r="A172" s="3">
        <v>2293561</v>
      </c>
      <c r="B172" s="4" t="s">
        <v>306</v>
      </c>
      <c r="C172" s="4" t="s">
        <v>363</v>
      </c>
      <c r="D172" s="4" t="s">
        <v>582</v>
      </c>
      <c r="E172" s="4" t="s">
        <v>583</v>
      </c>
      <c r="F172" s="4" t="s">
        <v>584</v>
      </c>
      <c r="G172" s="4" t="s">
        <v>47</v>
      </c>
      <c r="H172" s="4" t="s">
        <v>48</v>
      </c>
      <c r="I172" s="4">
        <v>297</v>
      </c>
      <c r="J172" s="4">
        <v>420</v>
      </c>
      <c r="K172" s="4"/>
      <c r="L172" s="4" t="s">
        <v>49</v>
      </c>
      <c r="M172" s="4" t="s">
        <v>11</v>
      </c>
      <c r="N172" s="4">
        <v>40</v>
      </c>
      <c r="O172" s="9" t="s">
        <v>50</v>
      </c>
      <c r="P172" s="5">
        <v>2.6829999999999998</v>
      </c>
      <c r="Q172" s="5">
        <v>139.51599999999999</v>
      </c>
      <c r="R172" s="4">
        <v>42.429313333333333</v>
      </c>
      <c r="S172" s="4" t="s">
        <v>60</v>
      </c>
      <c r="T172" s="67">
        <v>42826</v>
      </c>
      <c r="U172" s="67">
        <v>42796</v>
      </c>
      <c r="V172" s="4" t="s">
        <v>316</v>
      </c>
      <c r="W172" s="4" t="s">
        <v>585</v>
      </c>
      <c r="X172" s="173" t="str">
        <f t="array" ref="X1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2" s="173">
        <f t="array" ref="Y1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72" s="173">
        <f>Table1[[#This Row],[V2.0 TEC Requirement (kWh/wk)]]*52/3</f>
        <v>61.533333333333339</v>
      </c>
      <c r="AA172" s="173">
        <f>IF(ISNUMBER(Table1[[#This Row],[Typical Electricity Consumption (TEC) (kWh/yr)]]),Table1[[#This Row],[Typical Electricity Consumption (TEC) (kWh/yr)]]-IF(Table1[[#This Row],[Maximum Document Size Width]]&gt;=275,A3_Annual,0),"")</f>
        <v>42.429313333333333</v>
      </c>
      <c r="AB172" s="173">
        <f t="array" ref="AB1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173" spans="1:28" ht="69">
      <c r="A173" s="3">
        <v>2293562</v>
      </c>
      <c r="B173" s="4" t="s">
        <v>306</v>
      </c>
      <c r="C173" s="4" t="s">
        <v>363</v>
      </c>
      <c r="D173" s="4" t="s">
        <v>586</v>
      </c>
      <c r="E173" s="4" t="s">
        <v>587</v>
      </c>
      <c r="F173" s="4" t="s">
        <v>588</v>
      </c>
      <c r="G173" s="4" t="s">
        <v>47</v>
      </c>
      <c r="H173" s="4" t="s">
        <v>48</v>
      </c>
      <c r="I173" s="4">
        <v>297</v>
      </c>
      <c r="J173" s="4">
        <v>420</v>
      </c>
      <c r="K173" s="4"/>
      <c r="L173" s="4" t="s">
        <v>49</v>
      </c>
      <c r="M173" s="4" t="s">
        <v>14</v>
      </c>
      <c r="N173" s="4">
        <v>50</v>
      </c>
      <c r="O173" s="9" t="s">
        <v>50</v>
      </c>
      <c r="P173" s="5">
        <v>3.3180000000000001</v>
      </c>
      <c r="Q173" s="5">
        <v>172.536</v>
      </c>
      <c r="R173" s="4">
        <v>50.592073999999997</v>
      </c>
      <c r="S173" s="4" t="s">
        <v>60</v>
      </c>
      <c r="T173" s="67">
        <v>42826</v>
      </c>
      <c r="U173" s="67">
        <v>42796</v>
      </c>
      <c r="V173" s="4" t="s">
        <v>316</v>
      </c>
      <c r="W173" s="4" t="s">
        <v>589</v>
      </c>
      <c r="X173" s="173" t="str">
        <f t="array" ref="X1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3" s="173">
        <f t="array" ref="Y1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173" s="173">
        <f>Table1[[#This Row],[V2.0 TEC Requirement (kWh/wk)]]*52/3</f>
        <v>143</v>
      </c>
      <c r="AA173" s="173">
        <f>IF(ISNUMBER(Table1[[#This Row],[Typical Electricity Consumption (TEC) (kWh/yr)]]),Table1[[#This Row],[Typical Electricity Consumption (TEC) (kWh/yr)]]-IF(Table1[[#This Row],[Maximum Document Size Width]]&gt;=275,A3_Annual,0),"")</f>
        <v>50.592073999999997</v>
      </c>
      <c r="AB173" s="173">
        <f t="array" ref="AB1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174" spans="1:28" ht="69">
      <c r="A174" s="3">
        <v>2293563</v>
      </c>
      <c r="B174" s="4" t="s">
        <v>306</v>
      </c>
      <c r="C174" s="4" t="s">
        <v>363</v>
      </c>
      <c r="D174" s="4" t="s">
        <v>590</v>
      </c>
      <c r="E174" s="4" t="s">
        <v>591</v>
      </c>
      <c r="F174" s="4" t="s">
        <v>592</v>
      </c>
      <c r="G174" s="4" t="s">
        <v>47</v>
      </c>
      <c r="H174" s="4" t="s">
        <v>48</v>
      </c>
      <c r="I174" s="4">
        <v>297</v>
      </c>
      <c r="J174" s="4">
        <v>420</v>
      </c>
      <c r="K174" s="4"/>
      <c r="L174" s="4" t="s">
        <v>49</v>
      </c>
      <c r="M174" s="4" t="s">
        <v>14</v>
      </c>
      <c r="N174" s="4">
        <v>60</v>
      </c>
      <c r="O174" s="9" t="s">
        <v>50</v>
      </c>
      <c r="P174" s="5">
        <v>3.3180000000000001</v>
      </c>
      <c r="Q174" s="5">
        <v>172.536</v>
      </c>
      <c r="R174" s="4">
        <v>50.592073999999997</v>
      </c>
      <c r="S174" s="4" t="s">
        <v>60</v>
      </c>
      <c r="T174" s="67">
        <v>42826</v>
      </c>
      <c r="U174" s="67">
        <v>42796</v>
      </c>
      <c r="V174" s="4" t="s">
        <v>316</v>
      </c>
      <c r="W174" s="4" t="s">
        <v>593</v>
      </c>
      <c r="X174" s="173" t="str">
        <f t="array" ref="X1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4" s="173">
        <f t="array" ref="Y1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174" s="173">
        <f>Table1[[#This Row],[V2.0 TEC Requirement (kWh/wk)]]*52/3</f>
        <v>177.66666666666666</v>
      </c>
      <c r="AA174" s="173">
        <f>IF(ISNUMBER(Table1[[#This Row],[Typical Electricity Consumption (TEC) (kWh/yr)]]),Table1[[#This Row],[Typical Electricity Consumption (TEC) (kWh/yr)]]-IF(Table1[[#This Row],[Maximum Document Size Width]]&gt;=275,A3_Annual,0),"")</f>
        <v>50.592073999999997</v>
      </c>
      <c r="AB174" s="173">
        <f t="array" ref="AB1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175" spans="1:28" ht="114.6">
      <c r="A175" s="3">
        <v>2296107</v>
      </c>
      <c r="B175" s="4" t="s">
        <v>306</v>
      </c>
      <c r="C175" s="4" t="s">
        <v>363</v>
      </c>
      <c r="D175" s="4" t="s">
        <v>594</v>
      </c>
      <c r="E175" s="4" t="s">
        <v>595</v>
      </c>
      <c r="F175" s="4" t="s">
        <v>596</v>
      </c>
      <c r="G175" s="4" t="s">
        <v>55</v>
      </c>
      <c r="H175" s="4" t="s">
        <v>48</v>
      </c>
      <c r="I175" s="4">
        <v>297</v>
      </c>
      <c r="J175" s="4">
        <v>420</v>
      </c>
      <c r="K175" s="4"/>
      <c r="L175" s="4" t="s">
        <v>297</v>
      </c>
      <c r="M175" s="4" t="s">
        <v>14</v>
      </c>
      <c r="N175" s="4">
        <v>55</v>
      </c>
      <c r="O175" s="9" t="s">
        <v>50</v>
      </c>
      <c r="P175" s="5">
        <v>1.1639999999999999</v>
      </c>
      <c r="Q175" s="5">
        <v>60.527999999999999</v>
      </c>
      <c r="R175" s="4">
        <v>28.087384</v>
      </c>
      <c r="S175" s="4" t="s">
        <v>60</v>
      </c>
      <c r="T175" s="67">
        <v>42870</v>
      </c>
      <c r="U175" s="67">
        <v>42845</v>
      </c>
      <c r="V175" s="4" t="s">
        <v>316</v>
      </c>
      <c r="W175" s="4" t="s">
        <v>597</v>
      </c>
      <c r="X175" s="173" t="str">
        <f t="array" ref="X1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75" s="173">
        <f t="array" ref="Y1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9.15</v>
      </c>
      <c r="Z175" s="173">
        <f>Table1[[#This Row],[V2.0 TEC Requirement (kWh/wk)]]*52/3</f>
        <v>158.6</v>
      </c>
      <c r="AA175" s="173">
        <f>IF(ISNUMBER(Table1[[#This Row],[Typical Electricity Consumption (TEC) (kWh/yr)]]),Table1[[#This Row],[Typical Electricity Consumption (TEC) (kWh/yr)]]-IF(Table1[[#This Row],[Maximum Document Size Width]]&gt;=275,A3_Annual,0),"")</f>
        <v>28.087384</v>
      </c>
      <c r="AB175" s="173">
        <f t="array" ref="AB1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37.5</v>
      </c>
    </row>
    <row r="176" spans="1:28" ht="148.9">
      <c r="A176" s="3">
        <v>2296096</v>
      </c>
      <c r="B176" s="4" t="s">
        <v>306</v>
      </c>
      <c r="C176" s="4" t="s">
        <v>363</v>
      </c>
      <c r="D176" s="4" t="s">
        <v>598</v>
      </c>
      <c r="E176" s="4" t="s">
        <v>599</v>
      </c>
      <c r="F176" s="4" t="s">
        <v>600</v>
      </c>
      <c r="G176" s="4" t="s">
        <v>55</v>
      </c>
      <c r="H176" s="4" t="s">
        <v>48</v>
      </c>
      <c r="I176" s="4">
        <v>297</v>
      </c>
      <c r="J176" s="4">
        <v>420</v>
      </c>
      <c r="K176" s="4"/>
      <c r="L176" s="4" t="s">
        <v>297</v>
      </c>
      <c r="M176" s="4" t="s">
        <v>14</v>
      </c>
      <c r="N176" s="4">
        <v>70</v>
      </c>
      <c r="O176" s="9" t="s">
        <v>50</v>
      </c>
      <c r="P176" s="5">
        <v>1.2230000000000001</v>
      </c>
      <c r="Q176" s="5">
        <v>63.595999999999997</v>
      </c>
      <c r="R176" s="4">
        <v>28.835949999999997</v>
      </c>
      <c r="S176" s="4" t="s">
        <v>60</v>
      </c>
      <c r="T176" s="67">
        <v>42870</v>
      </c>
      <c r="U176" s="67">
        <v>42845</v>
      </c>
      <c r="V176" s="4" t="s">
        <v>316</v>
      </c>
      <c r="W176" s="4" t="s">
        <v>601</v>
      </c>
      <c r="X176" s="173" t="str">
        <f t="array" ref="X1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76" s="173">
        <f t="array" ref="Y1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12.15</v>
      </c>
      <c r="Z176" s="173">
        <f>Table1[[#This Row],[V2.0 TEC Requirement (kWh/wk)]]*52/3</f>
        <v>210.60000000000002</v>
      </c>
      <c r="AA176" s="173">
        <f>IF(ISNUMBER(Table1[[#This Row],[Typical Electricity Consumption (TEC) (kWh/yr)]]),Table1[[#This Row],[Typical Electricity Consumption (TEC) (kWh/yr)]]-IF(Table1[[#This Row],[Maximum Document Size Width]]&gt;=275,A3_Annual,0),"")</f>
        <v>28.835949999999997</v>
      </c>
      <c r="AB176" s="173">
        <f t="array" ref="AB1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93.899999999999977</v>
      </c>
    </row>
    <row r="177" spans="1:28" ht="69">
      <c r="A177" s="3">
        <v>2296094</v>
      </c>
      <c r="B177" s="4" t="s">
        <v>306</v>
      </c>
      <c r="C177" s="4" t="s">
        <v>363</v>
      </c>
      <c r="D177" s="4" t="s">
        <v>602</v>
      </c>
      <c r="E177" s="4" t="s">
        <v>603</v>
      </c>
      <c r="F177" s="4" t="s">
        <v>604</v>
      </c>
      <c r="G177" s="4" t="s">
        <v>47</v>
      </c>
      <c r="H177" s="4" t="s">
        <v>48</v>
      </c>
      <c r="I177" s="4">
        <v>297</v>
      </c>
      <c r="J177" s="4">
        <v>420</v>
      </c>
      <c r="K177" s="4"/>
      <c r="L177" s="4" t="s">
        <v>297</v>
      </c>
      <c r="M177" s="4" t="s">
        <v>14</v>
      </c>
      <c r="N177" s="4">
        <v>65</v>
      </c>
      <c r="O177" s="9" t="s">
        <v>50</v>
      </c>
      <c r="P177" s="5">
        <v>1.73</v>
      </c>
      <c r="Q177" s="5">
        <v>89.96</v>
      </c>
      <c r="R177" s="4">
        <v>18.056999999999999</v>
      </c>
      <c r="S177" s="4" t="s">
        <v>60</v>
      </c>
      <c r="T177" s="67">
        <v>42870</v>
      </c>
      <c r="U177" s="67">
        <v>42845</v>
      </c>
      <c r="V177" s="4" t="s">
        <v>316</v>
      </c>
      <c r="W177" s="4" t="s">
        <v>605</v>
      </c>
      <c r="X177" s="173" t="str">
        <f t="array" ref="X1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77" s="173">
        <f t="array" ref="Y1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177" s="173">
        <f>Table1[[#This Row],[V2.0 TEC Requirement (kWh/wk)]]*52/3</f>
        <v>195</v>
      </c>
      <c r="AA177" s="173">
        <f>IF(ISNUMBER(Table1[[#This Row],[Typical Electricity Consumption (TEC) (kWh/yr)]]),Table1[[#This Row],[Typical Electricity Consumption (TEC) (kWh/yr)]]-IF(Table1[[#This Row],[Maximum Document Size Width]]&gt;=275,A3_Annual,0),"")</f>
        <v>18.056999999999999</v>
      </c>
      <c r="AB177" s="173">
        <f t="array" ref="AB1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178" spans="1:28" ht="69">
      <c r="A178" s="3">
        <v>2306716</v>
      </c>
      <c r="B178" s="4" t="s">
        <v>306</v>
      </c>
      <c r="C178" s="4" t="s">
        <v>606</v>
      </c>
      <c r="D178" s="4" t="s">
        <v>607</v>
      </c>
      <c r="E178" s="4" t="s">
        <v>607</v>
      </c>
      <c r="F178" s="4" t="s">
        <v>608</v>
      </c>
      <c r="G178" s="4" t="s">
        <v>55</v>
      </c>
      <c r="H178" s="4" t="s">
        <v>48</v>
      </c>
      <c r="I178" s="4">
        <v>216</v>
      </c>
      <c r="J178" s="4">
        <v>356</v>
      </c>
      <c r="K178" s="4"/>
      <c r="L178" s="4" t="s">
        <v>49</v>
      </c>
      <c r="M178" s="4" t="s">
        <v>14</v>
      </c>
      <c r="N178" s="4">
        <v>25</v>
      </c>
      <c r="O178" s="9" t="s">
        <v>50</v>
      </c>
      <c r="P178" s="5">
        <v>1.5</v>
      </c>
      <c r="Q178" s="5">
        <v>78</v>
      </c>
      <c r="R178" s="4">
        <v>30.560075000000001</v>
      </c>
      <c r="S178" s="4" t="s">
        <v>60</v>
      </c>
      <c r="T178" s="67">
        <v>43040</v>
      </c>
      <c r="U178" s="67">
        <v>43061</v>
      </c>
      <c r="V178" s="4" t="s">
        <v>316</v>
      </c>
      <c r="W178" s="4" t="s">
        <v>609</v>
      </c>
      <c r="X178" s="173" t="str">
        <f t="array" ref="X1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78" s="173">
        <f t="array" ref="Y1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3.1</v>
      </c>
      <c r="Z178" s="173">
        <f>Table1[[#This Row],[V2.0 TEC Requirement (kWh/wk)]]*52/3</f>
        <v>53.733333333333341</v>
      </c>
      <c r="AA178" s="173">
        <f>IF(ISNUMBER(Table1[[#This Row],[Typical Electricity Consumption (TEC) (kWh/yr)]]),Table1[[#This Row],[Typical Electricity Consumption (TEC) (kWh/yr)]]-IF(Table1[[#This Row],[Maximum Document Size Width]]&gt;=275,A3_Annual,0),"")</f>
        <v>30.560075000000001</v>
      </c>
      <c r="AB178" s="173">
        <f t="array" ref="AB1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17.5</v>
      </c>
    </row>
    <row r="179" spans="1:28" ht="69">
      <c r="A179" s="3">
        <v>2306721</v>
      </c>
      <c r="B179" s="4" t="s">
        <v>306</v>
      </c>
      <c r="C179" s="4" t="s">
        <v>606</v>
      </c>
      <c r="D179" s="4" t="s">
        <v>610</v>
      </c>
      <c r="E179" s="4" t="s">
        <v>610</v>
      </c>
      <c r="F179" s="4"/>
      <c r="G179" s="4" t="s">
        <v>55</v>
      </c>
      <c r="H179" s="4" t="s">
        <v>48</v>
      </c>
      <c r="I179" s="4">
        <v>216</v>
      </c>
      <c r="J179" s="4">
        <v>356</v>
      </c>
      <c r="K179" s="4"/>
      <c r="L179" s="4" t="s">
        <v>49</v>
      </c>
      <c r="M179" s="4" t="s">
        <v>14</v>
      </c>
      <c r="N179" s="4">
        <v>35</v>
      </c>
      <c r="O179" s="9" t="s">
        <v>50</v>
      </c>
      <c r="P179" s="5">
        <v>3.6</v>
      </c>
      <c r="Q179" s="5">
        <v>187.2</v>
      </c>
      <c r="R179" s="4">
        <v>87.050600000000003</v>
      </c>
      <c r="S179" s="4" t="s">
        <v>60</v>
      </c>
      <c r="T179" s="67">
        <v>43040</v>
      </c>
      <c r="U179" s="67">
        <v>43061</v>
      </c>
      <c r="V179" s="4" t="s">
        <v>316</v>
      </c>
      <c r="W179" s="4" t="s">
        <v>611</v>
      </c>
      <c r="X179" s="173" t="str">
        <f t="array" ref="X1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79" s="173">
        <f t="array" ref="Y1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4.8499999999999996</v>
      </c>
      <c r="Z179" s="173">
        <f>Table1[[#This Row],[V2.0 TEC Requirement (kWh/wk)]]*52/3</f>
        <v>84.066666666666663</v>
      </c>
      <c r="AA179" s="173">
        <f>IF(ISNUMBER(Table1[[#This Row],[Typical Electricity Consumption (TEC) (kWh/yr)]]),Table1[[#This Row],[Typical Electricity Consumption (TEC) (kWh/yr)]]-IF(Table1[[#This Row],[Maximum Document Size Width]]&gt;=275,A3_Annual,0),"")</f>
        <v>87.050600000000003</v>
      </c>
      <c r="AB179" s="173">
        <f t="array" ref="AB1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26.5</v>
      </c>
    </row>
    <row r="180" spans="1:28" ht="69">
      <c r="A180" s="3">
        <v>2306722</v>
      </c>
      <c r="B180" s="4" t="s">
        <v>306</v>
      </c>
      <c r="C180" s="4" t="s">
        <v>606</v>
      </c>
      <c r="D180" s="4" t="s">
        <v>612</v>
      </c>
      <c r="E180" s="4" t="s">
        <v>612</v>
      </c>
      <c r="F180" s="4" t="s">
        <v>613</v>
      </c>
      <c r="G180" s="4" t="s">
        <v>47</v>
      </c>
      <c r="H180" s="4" t="s">
        <v>48</v>
      </c>
      <c r="I180" s="4">
        <v>216</v>
      </c>
      <c r="J180" s="4">
        <v>356</v>
      </c>
      <c r="K180" s="4"/>
      <c r="L180" s="4" t="s">
        <v>49</v>
      </c>
      <c r="M180" s="4" t="s">
        <v>14</v>
      </c>
      <c r="N180" s="4">
        <v>25</v>
      </c>
      <c r="O180" s="9" t="s">
        <v>50</v>
      </c>
      <c r="P180" s="5">
        <v>1.6</v>
      </c>
      <c r="Q180" s="5">
        <v>83.2</v>
      </c>
      <c r="R180" s="4">
        <v>33.121833333333328</v>
      </c>
      <c r="S180" s="4" t="s">
        <v>60</v>
      </c>
      <c r="T180" s="67">
        <v>43040</v>
      </c>
      <c r="U180" s="67">
        <v>43061</v>
      </c>
      <c r="V180" s="4" t="s">
        <v>316</v>
      </c>
      <c r="W180" s="4" t="s">
        <v>614</v>
      </c>
      <c r="X180" s="173" t="str">
        <f t="array" ref="X1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80" s="173">
        <f t="array" ref="Y1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3.3</v>
      </c>
      <c r="Z180" s="173">
        <f>Table1[[#This Row],[V2.0 TEC Requirement (kWh/wk)]]*52/3</f>
        <v>57.199999999999996</v>
      </c>
      <c r="AA180" s="173">
        <f>IF(ISNUMBER(Table1[[#This Row],[Typical Electricity Consumption (TEC) (kWh/yr)]]),Table1[[#This Row],[Typical Electricity Consumption (TEC) (kWh/yr)]]-IF(Table1[[#This Row],[Maximum Document Size Width]]&gt;=275,A3_Annual,0),"")</f>
        <v>33.121833333333328</v>
      </c>
      <c r="AB180" s="173">
        <f t="array" ref="AB1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181" spans="1:28" ht="69">
      <c r="A181" s="3">
        <v>2306723</v>
      </c>
      <c r="B181" s="4" t="s">
        <v>306</v>
      </c>
      <c r="C181" s="4" t="s">
        <v>606</v>
      </c>
      <c r="D181" s="4" t="s">
        <v>615</v>
      </c>
      <c r="E181" s="4" t="s">
        <v>615</v>
      </c>
      <c r="F181" s="4"/>
      <c r="G181" s="4" t="s">
        <v>47</v>
      </c>
      <c r="H181" s="4" t="s">
        <v>48</v>
      </c>
      <c r="I181" s="4">
        <v>216</v>
      </c>
      <c r="J181" s="4">
        <v>356</v>
      </c>
      <c r="K181" s="4"/>
      <c r="L181" s="4" t="s">
        <v>49</v>
      </c>
      <c r="M181" s="4" t="s">
        <v>14</v>
      </c>
      <c r="N181" s="4">
        <v>40</v>
      </c>
      <c r="O181" s="9" t="s">
        <v>50</v>
      </c>
      <c r="P181" s="5">
        <v>2.8</v>
      </c>
      <c r="Q181" s="5">
        <v>145.6</v>
      </c>
      <c r="R181" s="4">
        <v>47.7958</v>
      </c>
      <c r="S181" s="4" t="s">
        <v>60</v>
      </c>
      <c r="T181" s="67">
        <v>43040</v>
      </c>
      <c r="U181" s="67">
        <v>43061</v>
      </c>
      <c r="V181" s="4" t="s">
        <v>316</v>
      </c>
      <c r="W181" s="4" t="s">
        <v>616</v>
      </c>
      <c r="X181" s="173" t="str">
        <f t="array" ref="X1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81" s="173">
        <f t="array" ref="Y1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5.95</v>
      </c>
      <c r="Z181" s="173">
        <f>Table1[[#This Row],[V2.0 TEC Requirement (kWh/wk)]]*52/3</f>
        <v>103.13333333333334</v>
      </c>
      <c r="AA181" s="173">
        <f>IF(ISNUMBER(Table1[[#This Row],[Typical Electricity Consumption (TEC) (kWh/yr)]]),Table1[[#This Row],[Typical Electricity Consumption (TEC) (kWh/yr)]]-IF(Table1[[#This Row],[Maximum Document Size Width]]&gt;=275,A3_Annual,0),"")</f>
        <v>47.7958</v>
      </c>
      <c r="AB181" s="173">
        <f t="array" ref="AB1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182" spans="1:28" ht="69">
      <c r="A182" s="3">
        <v>2306749</v>
      </c>
      <c r="B182" s="4" t="s">
        <v>306</v>
      </c>
      <c r="C182" s="4" t="s">
        <v>606</v>
      </c>
      <c r="D182" s="4" t="s">
        <v>617</v>
      </c>
      <c r="E182" s="4" t="s">
        <v>617</v>
      </c>
      <c r="F182" s="4"/>
      <c r="G182" s="4" t="s">
        <v>47</v>
      </c>
      <c r="H182" s="4" t="s">
        <v>48</v>
      </c>
      <c r="I182" s="4">
        <v>216</v>
      </c>
      <c r="J182" s="4">
        <v>356</v>
      </c>
      <c r="K182" s="4"/>
      <c r="L182" s="4" t="s">
        <v>49</v>
      </c>
      <c r="M182" s="4" t="s">
        <v>14</v>
      </c>
      <c r="N182" s="4">
        <v>50</v>
      </c>
      <c r="O182" s="9" t="s">
        <v>50</v>
      </c>
      <c r="P182" s="5">
        <v>3.2</v>
      </c>
      <c r="Q182" s="5">
        <v>166.4</v>
      </c>
      <c r="R182" s="4">
        <v>52.369200000000006</v>
      </c>
      <c r="S182" s="4" t="s">
        <v>60</v>
      </c>
      <c r="T182" s="67">
        <v>43040</v>
      </c>
      <c r="U182" s="67">
        <v>43061</v>
      </c>
      <c r="V182" s="4" t="s">
        <v>316</v>
      </c>
      <c r="W182" s="4" t="s">
        <v>618</v>
      </c>
      <c r="X182" s="173" t="str">
        <f t="array" ref="X1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82" s="173">
        <f t="array" ref="Y1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7.95</v>
      </c>
      <c r="Z182" s="173">
        <f>Table1[[#This Row],[V2.0 TEC Requirement (kWh/wk)]]*52/3</f>
        <v>137.80000000000001</v>
      </c>
      <c r="AA182" s="173">
        <f>IF(ISNUMBER(Table1[[#This Row],[Typical Electricity Consumption (TEC) (kWh/yr)]]),Table1[[#This Row],[Typical Electricity Consumption (TEC) (kWh/yr)]]-IF(Table1[[#This Row],[Maximum Document Size Width]]&gt;=275,A3_Annual,0),"")</f>
        <v>52.369200000000006</v>
      </c>
      <c r="AB182" s="173">
        <f t="array" ref="AB1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183" spans="1:28" ht="69">
      <c r="A183" s="3">
        <v>2306756</v>
      </c>
      <c r="B183" s="4" t="s">
        <v>306</v>
      </c>
      <c r="C183" s="4" t="s">
        <v>606</v>
      </c>
      <c r="D183" s="4" t="s">
        <v>619</v>
      </c>
      <c r="E183" s="4" t="s">
        <v>619</v>
      </c>
      <c r="F183" s="4"/>
      <c r="G183" s="4" t="s">
        <v>55</v>
      </c>
      <c r="H183" s="4" t="s">
        <v>48</v>
      </c>
      <c r="I183" s="4">
        <v>216</v>
      </c>
      <c r="J183" s="4">
        <v>356</v>
      </c>
      <c r="K183" s="4"/>
      <c r="L183" s="4" t="s">
        <v>49</v>
      </c>
      <c r="M183" s="4" t="s">
        <v>11</v>
      </c>
      <c r="N183" s="4">
        <v>37</v>
      </c>
      <c r="O183" s="9" t="s">
        <v>50</v>
      </c>
      <c r="P183" s="5">
        <v>2</v>
      </c>
      <c r="Q183" s="5">
        <v>104</v>
      </c>
      <c r="R183" s="4">
        <v>45.931599999999996</v>
      </c>
      <c r="S183" s="4" t="s">
        <v>60</v>
      </c>
      <c r="T183" s="67">
        <v>43040</v>
      </c>
      <c r="U183" s="67">
        <v>43061</v>
      </c>
      <c r="V183" s="4" t="s">
        <v>316</v>
      </c>
      <c r="W183" s="4" t="s">
        <v>620</v>
      </c>
      <c r="X183" s="173" t="str">
        <f t="array" ref="X1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83" s="173">
        <f t="array" ref="Y1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2.2700000000000005</v>
      </c>
      <c r="Z183" s="173">
        <f>Table1[[#This Row],[V2.0 TEC Requirement (kWh/wk)]]*52/3</f>
        <v>39.346666666666671</v>
      </c>
      <c r="AA183" s="173">
        <f>IF(ISNUMBER(Table1[[#This Row],[Typical Electricity Consumption (TEC) (kWh/yr)]]),Table1[[#This Row],[Typical Electricity Consumption (TEC) (kWh/yr)]]-IF(Table1[[#This Row],[Maximum Document Size Width]]&gt;=275,A3_Annual,0),"")</f>
        <v>45.931599999999996</v>
      </c>
      <c r="AB183" s="173">
        <f t="array" ref="AB1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24.299999999999997</v>
      </c>
    </row>
    <row r="184" spans="1:28" ht="69">
      <c r="A184" s="3">
        <v>2306750</v>
      </c>
      <c r="B184" s="4" t="s">
        <v>306</v>
      </c>
      <c r="C184" s="4" t="s">
        <v>606</v>
      </c>
      <c r="D184" s="4" t="s">
        <v>621</v>
      </c>
      <c r="E184" s="4" t="s">
        <v>621</v>
      </c>
      <c r="F184" s="4"/>
      <c r="G184" s="4" t="s">
        <v>55</v>
      </c>
      <c r="H184" s="4" t="s">
        <v>48</v>
      </c>
      <c r="I184" s="4">
        <v>216</v>
      </c>
      <c r="J184" s="4">
        <v>356</v>
      </c>
      <c r="K184" s="4"/>
      <c r="L184" s="4" t="s">
        <v>49</v>
      </c>
      <c r="M184" s="4" t="s">
        <v>11</v>
      </c>
      <c r="N184" s="4">
        <v>45</v>
      </c>
      <c r="O184" s="9" t="s">
        <v>50</v>
      </c>
      <c r="P184" s="5">
        <v>2.9</v>
      </c>
      <c r="Q184" s="5">
        <v>150.80000000000001</v>
      </c>
      <c r="R184" s="4">
        <v>62.966800000000006</v>
      </c>
      <c r="S184" s="4" t="s">
        <v>60</v>
      </c>
      <c r="T184" s="67">
        <v>43040</v>
      </c>
      <c r="U184" s="67">
        <v>43061</v>
      </c>
      <c r="V184" s="4" t="s">
        <v>316</v>
      </c>
      <c r="W184" s="4" t="s">
        <v>622</v>
      </c>
      <c r="X184" s="173" t="str">
        <f t="array" ref="X1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84" s="173">
        <f t="array" ref="Y1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3.4000000000000004</v>
      </c>
      <c r="Z184" s="173">
        <f>Table1[[#This Row],[V2.0 TEC Requirement (kWh/wk)]]*52/3</f>
        <v>58.933333333333337</v>
      </c>
      <c r="AA184" s="173">
        <f>IF(ISNUMBER(Table1[[#This Row],[Typical Electricity Consumption (TEC) (kWh/yr)]]),Table1[[#This Row],[Typical Electricity Consumption (TEC) (kWh/yr)]]-IF(Table1[[#This Row],[Maximum Document Size Width]]&gt;=275,A3_Annual,0),"")</f>
        <v>62.966800000000006</v>
      </c>
      <c r="AB184" s="173">
        <f t="array" ref="AB1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29.899999999999995</v>
      </c>
    </row>
    <row r="185" spans="1:28" ht="69">
      <c r="A185" s="3">
        <v>2306751</v>
      </c>
      <c r="B185" s="4" t="s">
        <v>306</v>
      </c>
      <c r="C185" s="4" t="s">
        <v>606</v>
      </c>
      <c r="D185" s="4" t="s">
        <v>623</v>
      </c>
      <c r="E185" s="4" t="s">
        <v>623</v>
      </c>
      <c r="F185" s="4" t="s">
        <v>624</v>
      </c>
      <c r="G185" s="4" t="s">
        <v>55</v>
      </c>
      <c r="H185" s="4" t="s">
        <v>48</v>
      </c>
      <c r="I185" s="4">
        <v>216</v>
      </c>
      <c r="J185" s="4">
        <v>356</v>
      </c>
      <c r="K185" s="4"/>
      <c r="L185" s="4" t="s">
        <v>49</v>
      </c>
      <c r="M185" s="4" t="s">
        <v>11</v>
      </c>
      <c r="N185" s="4">
        <v>50</v>
      </c>
      <c r="O185" s="9" t="s">
        <v>50</v>
      </c>
      <c r="P185" s="5">
        <v>3.4</v>
      </c>
      <c r="Q185" s="5">
        <v>176.8</v>
      </c>
      <c r="R185" s="4">
        <v>73.319999999999993</v>
      </c>
      <c r="S185" s="4" t="s">
        <v>60</v>
      </c>
      <c r="T185" s="67">
        <v>43040</v>
      </c>
      <c r="U185" s="67">
        <v>43061</v>
      </c>
      <c r="V185" s="4" t="s">
        <v>316</v>
      </c>
      <c r="W185" s="4" t="s">
        <v>625</v>
      </c>
      <c r="X185" s="173" t="str">
        <f t="array" ref="X1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85" s="173">
        <f t="array" ref="Y1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v>
      </c>
      <c r="Z185" s="173">
        <f>Table1[[#This Row],[V2.0 TEC Requirement (kWh/wk)]]*52/3</f>
        <v>72.8</v>
      </c>
      <c r="AA185" s="173">
        <f>IF(ISNUMBER(Table1[[#This Row],[Typical Electricity Consumption (TEC) (kWh/yr)]]),Table1[[#This Row],[Typical Electricity Consumption (TEC) (kWh/yr)]]-IF(Table1[[#This Row],[Maximum Document Size Width]]&gt;=275,A3_Annual,0),"")</f>
        <v>73.319999999999993</v>
      </c>
      <c r="AB185" s="173">
        <f t="array" ref="AB1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186" spans="1:28" ht="69">
      <c r="A186" s="3">
        <v>2306757</v>
      </c>
      <c r="B186" s="4" t="s">
        <v>306</v>
      </c>
      <c r="C186" s="4" t="s">
        <v>606</v>
      </c>
      <c r="D186" s="4" t="s">
        <v>626</v>
      </c>
      <c r="E186" s="4" t="s">
        <v>626</v>
      </c>
      <c r="F186" s="4"/>
      <c r="G186" s="4" t="s">
        <v>55</v>
      </c>
      <c r="H186" s="4" t="s">
        <v>48</v>
      </c>
      <c r="I186" s="4">
        <v>216</v>
      </c>
      <c r="J186" s="4">
        <v>356</v>
      </c>
      <c r="K186" s="4"/>
      <c r="L186" s="4" t="s">
        <v>49</v>
      </c>
      <c r="M186" s="4" t="s">
        <v>11</v>
      </c>
      <c r="N186" s="4">
        <v>55</v>
      </c>
      <c r="O186" s="9" t="s">
        <v>50</v>
      </c>
      <c r="P186" s="5">
        <v>3.8</v>
      </c>
      <c r="Q186" s="5">
        <v>197.6</v>
      </c>
      <c r="R186" s="4">
        <v>64.290199999999999</v>
      </c>
      <c r="S186" s="4" t="s">
        <v>60</v>
      </c>
      <c r="T186" s="67">
        <v>43040</v>
      </c>
      <c r="U186" s="67">
        <v>43061</v>
      </c>
      <c r="V186" s="4" t="s">
        <v>316</v>
      </c>
      <c r="W186" s="4" t="s">
        <v>627</v>
      </c>
      <c r="X186" s="173" t="str">
        <f t="array" ref="X1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86" s="173">
        <f t="array" ref="Y1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5.0000000000000009</v>
      </c>
      <c r="Z186" s="173">
        <f>Table1[[#This Row],[V2.0 TEC Requirement (kWh/wk)]]*52/3</f>
        <v>86.666666666666686</v>
      </c>
      <c r="AA186" s="173">
        <f>IF(ISNUMBER(Table1[[#This Row],[Typical Electricity Consumption (TEC) (kWh/yr)]]),Table1[[#This Row],[Typical Electricity Consumption (TEC) (kWh/yr)]]-IF(Table1[[#This Row],[Maximum Document Size Width]]&gt;=275,A3_Annual,0),"")</f>
        <v>64.290199999999999</v>
      </c>
      <c r="AB186" s="173">
        <f t="array" ref="AB1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36.9</v>
      </c>
    </row>
    <row r="187" spans="1:28" ht="69">
      <c r="A187" s="3">
        <v>2306753</v>
      </c>
      <c r="B187" s="4" t="s">
        <v>306</v>
      </c>
      <c r="C187" s="4" t="s">
        <v>606</v>
      </c>
      <c r="D187" s="4" t="s">
        <v>628</v>
      </c>
      <c r="E187" s="4" t="s">
        <v>628</v>
      </c>
      <c r="F187" s="4"/>
      <c r="G187" s="4" t="s">
        <v>55</v>
      </c>
      <c r="H187" s="4" t="s">
        <v>48</v>
      </c>
      <c r="I187" s="4">
        <v>216</v>
      </c>
      <c r="J187" s="4">
        <v>356</v>
      </c>
      <c r="K187" s="4"/>
      <c r="L187" s="4" t="s">
        <v>49</v>
      </c>
      <c r="M187" s="4" t="s">
        <v>11</v>
      </c>
      <c r="N187" s="4">
        <v>65</v>
      </c>
      <c r="O187" s="9" t="s">
        <v>50</v>
      </c>
      <c r="P187" s="5">
        <v>4.7</v>
      </c>
      <c r="Q187" s="5">
        <v>244.4</v>
      </c>
      <c r="R187" s="4">
        <v>75.236199999999997</v>
      </c>
      <c r="S187" s="4" t="s">
        <v>60</v>
      </c>
      <c r="T187" s="67">
        <v>43040</v>
      </c>
      <c r="U187" s="67">
        <v>43061</v>
      </c>
      <c r="V187" s="4" t="s">
        <v>316</v>
      </c>
      <c r="W187" s="4" t="s">
        <v>629</v>
      </c>
      <c r="X187" s="173" t="str">
        <f t="array" ref="X1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187" s="173">
        <f t="array" ref="Y1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6.6000000000000005</v>
      </c>
      <c r="Z187" s="173">
        <f>Table1[[#This Row],[V2.0 TEC Requirement (kWh/wk)]]*52/3</f>
        <v>114.40000000000002</v>
      </c>
      <c r="AA187" s="173">
        <f>IF(ISNUMBER(Table1[[#This Row],[Typical Electricity Consumption (TEC) (kWh/yr)]]),Table1[[#This Row],[Typical Electricity Consumption (TEC) (kWh/yr)]]-IF(Table1[[#This Row],[Maximum Document Size Width]]&gt;=275,A3_Annual,0),"")</f>
        <v>75.236199999999997</v>
      </c>
      <c r="AB187" s="173">
        <f t="array" ref="AB1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51.5</v>
      </c>
    </row>
    <row r="188" spans="1:28" ht="69">
      <c r="A188" s="3">
        <v>2307115</v>
      </c>
      <c r="B188" s="4" t="s">
        <v>306</v>
      </c>
      <c r="C188" s="4" t="s">
        <v>606</v>
      </c>
      <c r="D188" s="4" t="s">
        <v>630</v>
      </c>
      <c r="E188" s="4" t="s">
        <v>630</v>
      </c>
      <c r="F188" s="4" t="s">
        <v>631</v>
      </c>
      <c r="G188" s="4" t="s">
        <v>47</v>
      </c>
      <c r="H188" s="4" t="s">
        <v>48</v>
      </c>
      <c r="I188" s="4">
        <v>297</v>
      </c>
      <c r="J188" s="4">
        <v>420</v>
      </c>
      <c r="K188" s="4"/>
      <c r="L188" s="4" t="s">
        <v>49</v>
      </c>
      <c r="M188" s="4" t="s">
        <v>11</v>
      </c>
      <c r="N188" s="4">
        <v>20</v>
      </c>
      <c r="O188" s="9" t="s">
        <v>50</v>
      </c>
      <c r="P188" s="5">
        <v>0.9</v>
      </c>
      <c r="Q188" s="5">
        <v>46.8</v>
      </c>
      <c r="R188" s="4">
        <v>15.303599999999999</v>
      </c>
      <c r="S188" s="4" t="s">
        <v>60</v>
      </c>
      <c r="T188" s="67">
        <v>43040</v>
      </c>
      <c r="U188" s="67">
        <v>43067</v>
      </c>
      <c r="V188" s="4" t="s">
        <v>316</v>
      </c>
      <c r="W188" s="4" t="s">
        <v>632</v>
      </c>
      <c r="X188" s="173" t="str">
        <f t="array" ref="X1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88" s="173">
        <f t="array" ref="Y1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1.7500000000000002</v>
      </c>
      <c r="Z188" s="173">
        <f>Table1[[#This Row],[V2.0 TEC Requirement (kWh/wk)]]*52/3</f>
        <v>30.333333333333339</v>
      </c>
      <c r="AA188" s="173">
        <f>IF(ISNUMBER(Table1[[#This Row],[Typical Electricity Consumption (TEC) (kWh/yr)]]),Table1[[#This Row],[Typical Electricity Consumption (TEC) (kWh/yr)]]-IF(Table1[[#This Row],[Maximum Document Size Width]]&gt;=275,A3_Annual,0),"")</f>
        <v>15.303599999999999</v>
      </c>
      <c r="AB188" s="173">
        <f t="array" ref="AB1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189" spans="1:28" ht="69">
      <c r="A189" s="3">
        <v>2306752</v>
      </c>
      <c r="B189" s="4" t="s">
        <v>306</v>
      </c>
      <c r="C189" s="4" t="s">
        <v>606</v>
      </c>
      <c r="D189" s="4" t="s">
        <v>633</v>
      </c>
      <c r="E189" s="4" t="s">
        <v>633</v>
      </c>
      <c r="F189" s="4"/>
      <c r="G189" s="4" t="s">
        <v>47</v>
      </c>
      <c r="H189" s="4" t="s">
        <v>48</v>
      </c>
      <c r="I189" s="4">
        <v>297</v>
      </c>
      <c r="J189" s="4">
        <v>420</v>
      </c>
      <c r="K189" s="4"/>
      <c r="L189" s="4" t="s">
        <v>49</v>
      </c>
      <c r="M189" s="4" t="s">
        <v>11</v>
      </c>
      <c r="N189" s="4">
        <v>25</v>
      </c>
      <c r="O189" s="9" t="s">
        <v>50</v>
      </c>
      <c r="P189" s="5">
        <v>1.6</v>
      </c>
      <c r="Q189" s="5">
        <v>83.2</v>
      </c>
      <c r="R189" s="4">
        <v>27.867558333333339</v>
      </c>
      <c r="S189" s="4" t="s">
        <v>60</v>
      </c>
      <c r="T189" s="67">
        <v>43040</v>
      </c>
      <c r="U189" s="67">
        <v>43061</v>
      </c>
      <c r="V189" s="4" t="s">
        <v>316</v>
      </c>
      <c r="W189" s="4" t="s">
        <v>634</v>
      </c>
      <c r="X189" s="173" t="str">
        <f t="array" ref="X1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89" s="173">
        <f t="array" ref="Y1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189" s="173">
        <f>Table1[[#This Row],[V2.0 TEC Requirement (kWh/wk)]]*52/3</f>
        <v>36.4</v>
      </c>
      <c r="AA189" s="173">
        <f>IF(ISNUMBER(Table1[[#This Row],[Typical Electricity Consumption (TEC) (kWh/yr)]]),Table1[[#This Row],[Typical Electricity Consumption (TEC) (kWh/yr)]]-IF(Table1[[#This Row],[Maximum Document Size Width]]&gt;=275,A3_Annual,0),"")</f>
        <v>27.867558333333339</v>
      </c>
      <c r="AB189" s="173">
        <f t="array" ref="AB1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190" spans="1:28" ht="69">
      <c r="A190" s="3">
        <v>2306754</v>
      </c>
      <c r="B190" s="4" t="s">
        <v>306</v>
      </c>
      <c r="C190" s="4" t="s">
        <v>606</v>
      </c>
      <c r="D190" s="4" t="s">
        <v>635</v>
      </c>
      <c r="E190" s="4" t="s">
        <v>635</v>
      </c>
      <c r="F190" s="4"/>
      <c r="G190" s="4" t="s">
        <v>47</v>
      </c>
      <c r="H190" s="4" t="s">
        <v>48</v>
      </c>
      <c r="I190" s="4">
        <v>297</v>
      </c>
      <c r="J190" s="4">
        <v>420</v>
      </c>
      <c r="K190" s="4"/>
      <c r="L190" s="4" t="s">
        <v>49</v>
      </c>
      <c r="M190" s="4" t="s">
        <v>11</v>
      </c>
      <c r="N190" s="4">
        <v>30</v>
      </c>
      <c r="O190" s="9" t="s">
        <v>50</v>
      </c>
      <c r="P190" s="5">
        <v>2</v>
      </c>
      <c r="Q190" s="5">
        <v>104</v>
      </c>
      <c r="R190" s="4">
        <v>33.857199999999992</v>
      </c>
      <c r="S190" s="4" t="s">
        <v>60</v>
      </c>
      <c r="T190" s="67">
        <v>43040</v>
      </c>
      <c r="U190" s="67">
        <v>43061</v>
      </c>
      <c r="V190" s="4" t="s">
        <v>316</v>
      </c>
      <c r="W190" s="4" t="s">
        <v>636</v>
      </c>
      <c r="X190" s="173" t="str">
        <f t="array" ref="X1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0" s="173">
        <f t="array" ref="Y1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190" s="173">
        <f>Table1[[#This Row],[V2.0 TEC Requirement (kWh/wk)]]*52/3</f>
        <v>42.466666666666661</v>
      </c>
      <c r="AA190" s="173">
        <f>IF(ISNUMBER(Table1[[#This Row],[Typical Electricity Consumption (TEC) (kWh/yr)]]),Table1[[#This Row],[Typical Electricity Consumption (TEC) (kWh/yr)]]-IF(Table1[[#This Row],[Maximum Document Size Width]]&gt;=275,A3_Annual,0),"")</f>
        <v>33.857199999999992</v>
      </c>
      <c r="AB190" s="173">
        <f t="array" ref="AB1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191" spans="1:28" ht="69">
      <c r="A191" s="3">
        <v>2306758</v>
      </c>
      <c r="B191" s="4" t="s">
        <v>306</v>
      </c>
      <c r="C191" s="4" t="s">
        <v>606</v>
      </c>
      <c r="D191" s="4" t="s">
        <v>637</v>
      </c>
      <c r="E191" s="4" t="s">
        <v>637</v>
      </c>
      <c r="F191" s="4" t="s">
        <v>638</v>
      </c>
      <c r="G191" s="4" t="s">
        <v>47</v>
      </c>
      <c r="H191" s="4" t="s">
        <v>48</v>
      </c>
      <c r="I191" s="4">
        <v>297</v>
      </c>
      <c r="J191" s="4">
        <v>420</v>
      </c>
      <c r="K191" s="4"/>
      <c r="L191" s="4" t="s">
        <v>49</v>
      </c>
      <c r="M191" s="4" t="s">
        <v>11</v>
      </c>
      <c r="N191" s="4">
        <v>25</v>
      </c>
      <c r="O191" s="9" t="s">
        <v>50</v>
      </c>
      <c r="P191" s="5">
        <v>1.5</v>
      </c>
      <c r="Q191" s="5">
        <v>78</v>
      </c>
      <c r="R191" s="4">
        <v>27.570508333333333</v>
      </c>
      <c r="S191" s="4" t="s">
        <v>60</v>
      </c>
      <c r="T191" s="67">
        <v>43040</v>
      </c>
      <c r="U191" s="67">
        <v>43061</v>
      </c>
      <c r="V191" s="4" t="s">
        <v>316</v>
      </c>
      <c r="W191" s="4" t="s">
        <v>639</v>
      </c>
      <c r="X191" s="173" t="str">
        <f t="array" ref="X1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1" s="173">
        <f t="array" ref="Y1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191" s="173">
        <f>Table1[[#This Row],[V2.0 TEC Requirement (kWh/wk)]]*52/3</f>
        <v>36.4</v>
      </c>
      <c r="AA191" s="173">
        <f>IF(ISNUMBER(Table1[[#This Row],[Typical Electricity Consumption (TEC) (kWh/yr)]]),Table1[[#This Row],[Typical Electricity Consumption (TEC) (kWh/yr)]]-IF(Table1[[#This Row],[Maximum Document Size Width]]&gt;=275,A3_Annual,0),"")</f>
        <v>27.570508333333333</v>
      </c>
      <c r="AB191" s="173">
        <f t="array" ref="AB1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192" spans="1:28" ht="69">
      <c r="A192" s="3">
        <v>2306755</v>
      </c>
      <c r="B192" s="4" t="s">
        <v>306</v>
      </c>
      <c r="C192" s="4" t="s">
        <v>606</v>
      </c>
      <c r="D192" s="4" t="s">
        <v>640</v>
      </c>
      <c r="E192" s="4" t="s">
        <v>640</v>
      </c>
      <c r="F192" s="4"/>
      <c r="G192" s="4" t="s">
        <v>47</v>
      </c>
      <c r="H192" s="4" t="s">
        <v>48</v>
      </c>
      <c r="I192" s="4">
        <v>297</v>
      </c>
      <c r="J192" s="4">
        <v>420</v>
      </c>
      <c r="K192" s="4"/>
      <c r="L192" s="4" t="s">
        <v>49</v>
      </c>
      <c r="M192" s="4" t="s">
        <v>11</v>
      </c>
      <c r="N192" s="4">
        <v>30</v>
      </c>
      <c r="O192" s="9" t="s">
        <v>50</v>
      </c>
      <c r="P192" s="5">
        <v>1.8</v>
      </c>
      <c r="Q192" s="5">
        <v>93.6</v>
      </c>
      <c r="R192" s="4">
        <v>31.90005</v>
      </c>
      <c r="S192" s="4" t="s">
        <v>60</v>
      </c>
      <c r="T192" s="67">
        <v>43040</v>
      </c>
      <c r="U192" s="67">
        <v>43061</v>
      </c>
      <c r="V192" s="4" t="s">
        <v>316</v>
      </c>
      <c r="W192" s="4" t="s">
        <v>641</v>
      </c>
      <c r="X192" s="173" t="str">
        <f t="array" ref="X1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2" s="173">
        <f t="array" ref="Y1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192" s="173">
        <f>Table1[[#This Row],[V2.0 TEC Requirement (kWh/wk)]]*52/3</f>
        <v>42.466666666666661</v>
      </c>
      <c r="AA192" s="173">
        <f>IF(ISNUMBER(Table1[[#This Row],[Typical Electricity Consumption (TEC) (kWh/yr)]]),Table1[[#This Row],[Typical Electricity Consumption (TEC) (kWh/yr)]]-IF(Table1[[#This Row],[Maximum Document Size Width]]&gt;=275,A3_Annual,0),"")</f>
        <v>31.90005</v>
      </c>
      <c r="AB192" s="173">
        <f t="array" ref="AB1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193" spans="1:28" ht="69">
      <c r="A193" s="3">
        <v>2306759</v>
      </c>
      <c r="B193" s="4" t="s">
        <v>306</v>
      </c>
      <c r="C193" s="4" t="s">
        <v>606</v>
      </c>
      <c r="D193" s="4" t="s">
        <v>642</v>
      </c>
      <c r="E193" s="4" t="s">
        <v>642</v>
      </c>
      <c r="F193" s="4"/>
      <c r="G193" s="4" t="s">
        <v>47</v>
      </c>
      <c r="H193" s="4" t="s">
        <v>48</v>
      </c>
      <c r="I193" s="4">
        <v>297</v>
      </c>
      <c r="J193" s="4">
        <v>420</v>
      </c>
      <c r="K193" s="4"/>
      <c r="L193" s="4" t="s">
        <v>49</v>
      </c>
      <c r="M193" s="4" t="s">
        <v>11</v>
      </c>
      <c r="N193" s="4">
        <v>35</v>
      </c>
      <c r="O193" s="9" t="s">
        <v>50</v>
      </c>
      <c r="P193" s="5">
        <v>2.2999999999999998</v>
      </c>
      <c r="Q193" s="5">
        <v>119.6</v>
      </c>
      <c r="R193" s="4">
        <v>38.149800000000006</v>
      </c>
      <c r="S193" s="4" t="s">
        <v>60</v>
      </c>
      <c r="T193" s="67">
        <v>43040</v>
      </c>
      <c r="U193" s="67">
        <v>43061</v>
      </c>
      <c r="V193" s="4" t="s">
        <v>316</v>
      </c>
      <c r="W193" s="4" t="s">
        <v>643</v>
      </c>
      <c r="X193" s="173" t="str">
        <f t="array" ref="X1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3" s="173">
        <f t="array" ref="Y1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193" s="173">
        <f>Table1[[#This Row],[V2.0 TEC Requirement (kWh/wk)]]*52/3</f>
        <v>52</v>
      </c>
      <c r="AA193" s="173">
        <f>IF(ISNUMBER(Table1[[#This Row],[Typical Electricity Consumption (TEC) (kWh/yr)]]),Table1[[#This Row],[Typical Electricity Consumption (TEC) (kWh/yr)]]-IF(Table1[[#This Row],[Maximum Document Size Width]]&gt;=275,A3_Annual,0),"")</f>
        <v>38.149800000000006</v>
      </c>
      <c r="AB193" s="173">
        <f t="array" ref="AB1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194" spans="1:28" ht="69">
      <c r="A194" s="3">
        <v>2306939</v>
      </c>
      <c r="B194" s="4" t="s">
        <v>306</v>
      </c>
      <c r="C194" s="4" t="s">
        <v>606</v>
      </c>
      <c r="D194" s="4" t="s">
        <v>644</v>
      </c>
      <c r="E194" s="4" t="s">
        <v>644</v>
      </c>
      <c r="F194" s="4" t="s">
        <v>645</v>
      </c>
      <c r="G194" s="4" t="s">
        <v>47</v>
      </c>
      <c r="H194" s="4" t="s">
        <v>48</v>
      </c>
      <c r="I194" s="4">
        <v>297</v>
      </c>
      <c r="J194" s="4">
        <v>420</v>
      </c>
      <c r="K194" s="4"/>
      <c r="L194" s="4" t="s">
        <v>49</v>
      </c>
      <c r="M194" s="4" t="s">
        <v>11</v>
      </c>
      <c r="N194" s="4">
        <v>40</v>
      </c>
      <c r="O194" s="9" t="s">
        <v>50</v>
      </c>
      <c r="P194" s="5">
        <v>2</v>
      </c>
      <c r="Q194" s="5">
        <v>104</v>
      </c>
      <c r="R194" s="4">
        <v>36.834200000000003</v>
      </c>
      <c r="S194" s="4" t="s">
        <v>60</v>
      </c>
      <c r="T194" s="67">
        <v>43040</v>
      </c>
      <c r="U194" s="67">
        <v>43065</v>
      </c>
      <c r="V194" s="4" t="s">
        <v>316</v>
      </c>
      <c r="W194" s="4" t="s">
        <v>646</v>
      </c>
      <c r="X194" s="173" t="str">
        <f t="array" ref="X1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4" s="173">
        <f t="array" ref="Y1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194" s="173">
        <f>Table1[[#This Row],[V2.0 TEC Requirement (kWh/wk)]]*52/3</f>
        <v>61.533333333333339</v>
      </c>
      <c r="AA194" s="173">
        <f>IF(ISNUMBER(Table1[[#This Row],[Typical Electricity Consumption (TEC) (kWh/yr)]]),Table1[[#This Row],[Typical Electricity Consumption (TEC) (kWh/yr)]]-IF(Table1[[#This Row],[Maximum Document Size Width]]&gt;=275,A3_Annual,0),"")</f>
        <v>36.834200000000003</v>
      </c>
      <c r="AB194" s="173">
        <f t="array" ref="AB1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195" spans="1:28" ht="69">
      <c r="A195" s="3">
        <v>2306940</v>
      </c>
      <c r="B195" s="4" t="s">
        <v>306</v>
      </c>
      <c r="C195" s="4" t="s">
        <v>606</v>
      </c>
      <c r="D195" s="4" t="s">
        <v>647</v>
      </c>
      <c r="E195" s="4" t="s">
        <v>647</v>
      </c>
      <c r="F195" s="4" t="s">
        <v>648</v>
      </c>
      <c r="G195" s="4" t="s">
        <v>47</v>
      </c>
      <c r="H195" s="4" t="s">
        <v>48</v>
      </c>
      <c r="I195" s="4">
        <v>297</v>
      </c>
      <c r="J195" s="4">
        <v>420</v>
      </c>
      <c r="K195" s="4"/>
      <c r="L195" s="4" t="s">
        <v>49</v>
      </c>
      <c r="M195" s="4" t="s">
        <v>11</v>
      </c>
      <c r="N195" s="4">
        <v>50</v>
      </c>
      <c r="O195" s="9" t="s">
        <v>50</v>
      </c>
      <c r="P195" s="5">
        <v>2.5</v>
      </c>
      <c r="Q195" s="5">
        <v>130</v>
      </c>
      <c r="R195" s="4">
        <v>43.659199999999998</v>
      </c>
      <c r="S195" s="4" t="s">
        <v>60</v>
      </c>
      <c r="T195" s="67">
        <v>43040</v>
      </c>
      <c r="U195" s="67">
        <v>43065</v>
      </c>
      <c r="V195" s="4" t="s">
        <v>316</v>
      </c>
      <c r="W195" s="4" t="s">
        <v>649</v>
      </c>
      <c r="X195" s="173" t="str">
        <f t="array" ref="X1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5" s="173">
        <f t="array" ref="Y1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195" s="173">
        <f>Table1[[#This Row],[V2.0 TEC Requirement (kWh/wk)]]*52/3</f>
        <v>80.599999999999994</v>
      </c>
      <c r="AA195" s="173">
        <f>IF(ISNUMBER(Table1[[#This Row],[Typical Electricity Consumption (TEC) (kWh/yr)]]),Table1[[#This Row],[Typical Electricity Consumption (TEC) (kWh/yr)]]-IF(Table1[[#This Row],[Maximum Document Size Width]]&gt;=275,A3_Annual,0),"")</f>
        <v>43.659199999999998</v>
      </c>
      <c r="AB195" s="173">
        <f t="array" ref="AB1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196" spans="1:28" ht="69">
      <c r="A196" s="3">
        <v>2306941</v>
      </c>
      <c r="B196" s="4" t="s">
        <v>306</v>
      </c>
      <c r="C196" s="4" t="s">
        <v>606</v>
      </c>
      <c r="D196" s="4" t="s">
        <v>650</v>
      </c>
      <c r="E196" s="4" t="s">
        <v>650</v>
      </c>
      <c r="F196" s="4" t="s">
        <v>651</v>
      </c>
      <c r="G196" s="4" t="s">
        <v>47</v>
      </c>
      <c r="H196" s="4" t="s">
        <v>48</v>
      </c>
      <c r="I196" s="4">
        <v>297</v>
      </c>
      <c r="J196" s="4">
        <v>420</v>
      </c>
      <c r="K196" s="4"/>
      <c r="L196" s="4" t="s">
        <v>49</v>
      </c>
      <c r="M196" s="4" t="s">
        <v>11</v>
      </c>
      <c r="N196" s="4">
        <v>60</v>
      </c>
      <c r="O196" s="9" t="s">
        <v>50</v>
      </c>
      <c r="P196" s="5">
        <v>3</v>
      </c>
      <c r="Q196" s="5">
        <v>156</v>
      </c>
      <c r="R196" s="4">
        <v>50.731200000000001</v>
      </c>
      <c r="S196" s="4" t="s">
        <v>60</v>
      </c>
      <c r="T196" s="67">
        <v>43040</v>
      </c>
      <c r="U196" s="67">
        <v>43065</v>
      </c>
      <c r="V196" s="4" t="s">
        <v>316</v>
      </c>
      <c r="W196" s="4" t="s">
        <v>652</v>
      </c>
      <c r="X196" s="173" t="str">
        <f t="array" ref="X1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6" s="173">
        <f t="array" ref="Y1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196" s="173">
        <f>Table1[[#This Row],[V2.0 TEC Requirement (kWh/wk)]]*52/3</f>
        <v>123.93333333333332</v>
      </c>
      <c r="AA196" s="173">
        <f>IF(ISNUMBER(Table1[[#This Row],[Typical Electricity Consumption (TEC) (kWh/yr)]]),Table1[[#This Row],[Typical Electricity Consumption (TEC) (kWh/yr)]]-IF(Table1[[#This Row],[Maximum Document Size Width]]&gt;=275,A3_Annual,0),"")</f>
        <v>50.731200000000001</v>
      </c>
      <c r="AB196" s="173">
        <f t="array" ref="AB1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197" spans="1:28" ht="69">
      <c r="A197" s="3">
        <v>2306942</v>
      </c>
      <c r="B197" s="4" t="s">
        <v>306</v>
      </c>
      <c r="C197" s="4" t="s">
        <v>606</v>
      </c>
      <c r="D197" s="4" t="s">
        <v>653</v>
      </c>
      <c r="E197" s="4" t="s">
        <v>653</v>
      </c>
      <c r="F197" s="4"/>
      <c r="G197" s="4" t="s">
        <v>47</v>
      </c>
      <c r="H197" s="4" t="s">
        <v>48</v>
      </c>
      <c r="I197" s="4">
        <v>216</v>
      </c>
      <c r="J197" s="4">
        <v>356</v>
      </c>
      <c r="K197" s="4"/>
      <c r="L197" s="4" t="s">
        <v>49</v>
      </c>
      <c r="M197" s="4" t="s">
        <v>11</v>
      </c>
      <c r="N197" s="4">
        <v>45</v>
      </c>
      <c r="O197" s="9" t="s">
        <v>50</v>
      </c>
      <c r="P197" s="5">
        <v>3.3</v>
      </c>
      <c r="Q197" s="5">
        <v>171.6</v>
      </c>
      <c r="R197" s="4">
        <v>50.978200000000001</v>
      </c>
      <c r="S197" s="4" t="s">
        <v>60</v>
      </c>
      <c r="T197" s="67">
        <v>43040</v>
      </c>
      <c r="U197" s="67">
        <v>43065</v>
      </c>
      <c r="V197" s="4" t="s">
        <v>316</v>
      </c>
      <c r="W197" s="4" t="s">
        <v>654</v>
      </c>
      <c r="X197" s="173" t="str">
        <f t="array" ref="X1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7" s="173">
        <f t="array" ref="Y1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3.8000000000000003</v>
      </c>
      <c r="Z197" s="173">
        <f>Table1[[#This Row],[V2.0 TEC Requirement (kWh/wk)]]*52/3</f>
        <v>65.866666666666674</v>
      </c>
      <c r="AA197" s="173">
        <f>IF(ISNUMBER(Table1[[#This Row],[Typical Electricity Consumption (TEC) (kWh/yr)]]),Table1[[#This Row],[Typical Electricity Consumption (TEC) (kWh/yr)]]-IF(Table1[[#This Row],[Maximum Document Size Width]]&gt;=275,A3_Annual,0),"")</f>
        <v>50.978200000000001</v>
      </c>
      <c r="AB197" s="173">
        <f t="array" ref="AB1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198" spans="1:28" ht="69">
      <c r="A198" s="3">
        <v>2306943</v>
      </c>
      <c r="B198" s="4" t="s">
        <v>306</v>
      </c>
      <c r="C198" s="4" t="s">
        <v>606</v>
      </c>
      <c r="D198" s="4" t="s">
        <v>655</v>
      </c>
      <c r="E198" s="4" t="s">
        <v>655</v>
      </c>
      <c r="F198" s="4"/>
      <c r="G198" s="4" t="s">
        <v>47</v>
      </c>
      <c r="H198" s="4" t="s">
        <v>48</v>
      </c>
      <c r="I198" s="4">
        <v>216</v>
      </c>
      <c r="J198" s="4">
        <v>356</v>
      </c>
      <c r="K198" s="4"/>
      <c r="L198" s="4" t="s">
        <v>49</v>
      </c>
      <c r="M198" s="4" t="s">
        <v>11</v>
      </c>
      <c r="N198" s="4">
        <v>55</v>
      </c>
      <c r="O198" s="9" t="s">
        <v>50</v>
      </c>
      <c r="P198" s="5">
        <v>3.9</v>
      </c>
      <c r="Q198" s="5">
        <v>202.8</v>
      </c>
      <c r="R198" s="4">
        <v>63.999000000000002</v>
      </c>
      <c r="S198" s="4" t="s">
        <v>60</v>
      </c>
      <c r="T198" s="67">
        <v>43040</v>
      </c>
      <c r="U198" s="67">
        <v>43065</v>
      </c>
      <c r="V198" s="4" t="s">
        <v>316</v>
      </c>
      <c r="W198" s="4" t="s">
        <v>656</v>
      </c>
      <c r="X198" s="173" t="str">
        <f t="array" ref="X1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8" s="173">
        <f t="array" ref="Y1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198" s="173">
        <f>Table1[[#This Row],[V2.0 TEC Requirement (kWh/wk)]]*52/3</f>
        <v>97.066666666666663</v>
      </c>
      <c r="AA198" s="173">
        <f>IF(ISNUMBER(Table1[[#This Row],[Typical Electricity Consumption (TEC) (kWh/yr)]]),Table1[[#This Row],[Typical Electricity Consumption (TEC) (kWh/yr)]]-IF(Table1[[#This Row],[Maximum Document Size Width]]&gt;=275,A3_Annual,0),"")</f>
        <v>63.999000000000002</v>
      </c>
      <c r="AB198" s="173">
        <f t="array" ref="AB1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199" spans="1:28" ht="69">
      <c r="A199" s="3">
        <v>2306944</v>
      </c>
      <c r="B199" s="4" t="s">
        <v>306</v>
      </c>
      <c r="C199" s="4" t="s">
        <v>606</v>
      </c>
      <c r="D199" s="4" t="s">
        <v>657</v>
      </c>
      <c r="E199" s="4" t="s">
        <v>657</v>
      </c>
      <c r="F199" s="4"/>
      <c r="G199" s="4" t="s">
        <v>47</v>
      </c>
      <c r="H199" s="4" t="s">
        <v>48</v>
      </c>
      <c r="I199" s="4">
        <v>216</v>
      </c>
      <c r="J199" s="4">
        <v>356</v>
      </c>
      <c r="K199" s="4"/>
      <c r="L199" s="4" t="s">
        <v>49</v>
      </c>
      <c r="M199" s="4" t="s">
        <v>11</v>
      </c>
      <c r="N199" s="4">
        <v>55</v>
      </c>
      <c r="O199" s="9" t="s">
        <v>50</v>
      </c>
      <c r="P199" s="5">
        <v>3.8</v>
      </c>
      <c r="Q199" s="5">
        <v>197.6</v>
      </c>
      <c r="R199" s="4">
        <v>57.7408</v>
      </c>
      <c r="S199" s="4" t="s">
        <v>60</v>
      </c>
      <c r="T199" s="67">
        <v>43040</v>
      </c>
      <c r="U199" s="67">
        <v>43065</v>
      </c>
      <c r="V199" s="4" t="s">
        <v>316</v>
      </c>
      <c r="W199" s="4" t="s">
        <v>658</v>
      </c>
      <c r="X199" s="173" t="str">
        <f t="array" ref="X1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199" s="173">
        <f t="array" ref="Y1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199" s="173">
        <f>Table1[[#This Row],[V2.0 TEC Requirement (kWh/wk)]]*52/3</f>
        <v>97.066666666666663</v>
      </c>
      <c r="AA199" s="173">
        <f>IF(ISNUMBER(Table1[[#This Row],[Typical Electricity Consumption (TEC) (kWh/yr)]]),Table1[[#This Row],[Typical Electricity Consumption (TEC) (kWh/yr)]]-IF(Table1[[#This Row],[Maximum Document Size Width]]&gt;=275,A3_Annual,0),"")</f>
        <v>57.7408</v>
      </c>
      <c r="AB199" s="173">
        <f t="array" ref="AB1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200" spans="1:28" ht="69">
      <c r="A200" s="3">
        <v>2306946</v>
      </c>
      <c r="B200" s="4" t="s">
        <v>306</v>
      </c>
      <c r="C200" s="4" t="s">
        <v>606</v>
      </c>
      <c r="D200" s="4" t="s">
        <v>659</v>
      </c>
      <c r="E200" s="4" t="s">
        <v>659</v>
      </c>
      <c r="F200" s="4"/>
      <c r="G200" s="4" t="s">
        <v>47</v>
      </c>
      <c r="H200" s="4" t="s">
        <v>48</v>
      </c>
      <c r="I200" s="4">
        <v>297</v>
      </c>
      <c r="J200" s="4">
        <v>420</v>
      </c>
      <c r="K200" s="4"/>
      <c r="L200" s="4" t="s">
        <v>49</v>
      </c>
      <c r="M200" s="4" t="s">
        <v>14</v>
      </c>
      <c r="N200" s="4">
        <v>22</v>
      </c>
      <c r="O200" s="9" t="s">
        <v>50</v>
      </c>
      <c r="P200" s="5">
        <v>1.4</v>
      </c>
      <c r="Q200" s="5">
        <v>72.8</v>
      </c>
      <c r="R200" s="4">
        <v>25.98353333333333</v>
      </c>
      <c r="S200" s="4" t="s">
        <v>60</v>
      </c>
      <c r="T200" s="67">
        <v>43040</v>
      </c>
      <c r="U200" s="67">
        <v>43065</v>
      </c>
      <c r="V200" s="4" t="s">
        <v>316</v>
      </c>
      <c r="W200" s="4" t="s">
        <v>660</v>
      </c>
      <c r="X200" s="173" t="str">
        <f t="array" ref="X2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0" s="173">
        <f t="array" ref="Y2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v>
      </c>
      <c r="Z200" s="173">
        <f>Table1[[#This Row],[V2.0 TEC Requirement (kWh/wk)]]*52/3</f>
        <v>55.639999999999993</v>
      </c>
      <c r="AA200" s="173">
        <f>IF(ISNUMBER(Table1[[#This Row],[Typical Electricity Consumption (TEC) (kWh/yr)]]),Table1[[#This Row],[Typical Electricity Consumption (TEC) (kWh/yr)]]-IF(Table1[[#This Row],[Maximum Document Size Width]]&gt;=275,A3_Annual,0),"")</f>
        <v>25.98353333333333</v>
      </c>
      <c r="AB200" s="173">
        <f t="array" ref="AB2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201" spans="1:28" ht="69">
      <c r="A201" s="3">
        <v>2306945</v>
      </c>
      <c r="B201" s="4" t="s">
        <v>306</v>
      </c>
      <c r="C201" s="4" t="s">
        <v>606</v>
      </c>
      <c r="D201" s="4" t="s">
        <v>661</v>
      </c>
      <c r="E201" s="4" t="s">
        <v>661</v>
      </c>
      <c r="F201" s="4"/>
      <c r="G201" s="4" t="s">
        <v>47</v>
      </c>
      <c r="H201" s="4" t="s">
        <v>48</v>
      </c>
      <c r="I201" s="4">
        <v>297</v>
      </c>
      <c r="J201" s="4">
        <v>420</v>
      </c>
      <c r="K201" s="4"/>
      <c r="L201" s="4" t="s">
        <v>49</v>
      </c>
      <c r="M201" s="4" t="s">
        <v>14</v>
      </c>
      <c r="N201" s="4">
        <v>28</v>
      </c>
      <c r="O201" s="9" t="s">
        <v>50</v>
      </c>
      <c r="P201" s="5">
        <v>1.8</v>
      </c>
      <c r="Q201" s="5">
        <v>93.6</v>
      </c>
      <c r="R201" s="4">
        <v>31.669299999999996</v>
      </c>
      <c r="S201" s="4" t="s">
        <v>60</v>
      </c>
      <c r="T201" s="67">
        <v>43040</v>
      </c>
      <c r="U201" s="67">
        <v>43065</v>
      </c>
      <c r="V201" s="4" t="s">
        <v>316</v>
      </c>
      <c r="W201" s="4" t="s">
        <v>662</v>
      </c>
      <c r="X201" s="173" t="str">
        <f t="array" ref="X2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1" s="173">
        <f t="array" ref="Y2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3.9899999999999998</v>
      </c>
      <c r="Z201" s="173">
        <f>Table1[[#This Row],[V2.0 TEC Requirement (kWh/wk)]]*52/3</f>
        <v>69.16</v>
      </c>
      <c r="AA201" s="173">
        <f>IF(ISNUMBER(Table1[[#This Row],[Typical Electricity Consumption (TEC) (kWh/yr)]]),Table1[[#This Row],[Typical Electricity Consumption (TEC) (kWh/yr)]]-IF(Table1[[#This Row],[Maximum Document Size Width]]&gt;=275,A3_Annual,0),"")</f>
        <v>31.669299999999996</v>
      </c>
      <c r="AB201" s="173">
        <f t="array" ref="AB2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02" spans="1:28" ht="69">
      <c r="A202" s="3">
        <v>2306954</v>
      </c>
      <c r="B202" s="4" t="s">
        <v>306</v>
      </c>
      <c r="C202" s="4" t="s">
        <v>606</v>
      </c>
      <c r="D202" s="4" t="s">
        <v>663</v>
      </c>
      <c r="E202" s="4" t="s">
        <v>663</v>
      </c>
      <c r="F202" s="4"/>
      <c r="G202" s="4" t="s">
        <v>47</v>
      </c>
      <c r="H202" s="4" t="s">
        <v>48</v>
      </c>
      <c r="I202" s="4">
        <v>297</v>
      </c>
      <c r="J202" s="4">
        <v>420</v>
      </c>
      <c r="K202" s="4"/>
      <c r="L202" s="4" t="s">
        <v>49</v>
      </c>
      <c r="M202" s="4" t="s">
        <v>14</v>
      </c>
      <c r="N202" s="4">
        <v>22</v>
      </c>
      <c r="O202" s="9" t="s">
        <v>50</v>
      </c>
      <c r="P202" s="5">
        <v>1.4</v>
      </c>
      <c r="Q202" s="5">
        <v>72.8</v>
      </c>
      <c r="R202" s="4">
        <v>27.267716666666665</v>
      </c>
      <c r="S202" s="4" t="s">
        <v>60</v>
      </c>
      <c r="T202" s="67">
        <v>43040</v>
      </c>
      <c r="U202" s="67">
        <v>43065</v>
      </c>
      <c r="V202" s="4" t="s">
        <v>316</v>
      </c>
      <c r="W202" s="4" t="s">
        <v>664</v>
      </c>
      <c r="X202" s="173" t="str">
        <f t="array" ref="X2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2" s="173">
        <f t="array" ref="Y2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v>
      </c>
      <c r="Z202" s="173">
        <f>Table1[[#This Row],[V2.0 TEC Requirement (kWh/wk)]]*52/3</f>
        <v>55.639999999999993</v>
      </c>
      <c r="AA202" s="173">
        <f>IF(ISNUMBER(Table1[[#This Row],[Typical Electricity Consumption (TEC) (kWh/yr)]]),Table1[[#This Row],[Typical Electricity Consumption (TEC) (kWh/yr)]]-IF(Table1[[#This Row],[Maximum Document Size Width]]&gt;=275,A3_Annual,0),"")</f>
        <v>27.267716666666665</v>
      </c>
      <c r="AB202" s="173">
        <f t="array" ref="AB2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203" spans="1:28" ht="69">
      <c r="A203" s="3">
        <v>2306955</v>
      </c>
      <c r="B203" s="4" t="s">
        <v>306</v>
      </c>
      <c r="C203" s="4" t="s">
        <v>606</v>
      </c>
      <c r="D203" s="4" t="s">
        <v>665</v>
      </c>
      <c r="E203" s="4" t="s">
        <v>665</v>
      </c>
      <c r="F203" s="4"/>
      <c r="G203" s="4" t="s">
        <v>47</v>
      </c>
      <c r="H203" s="4" t="s">
        <v>48</v>
      </c>
      <c r="I203" s="4">
        <v>297</v>
      </c>
      <c r="J203" s="4">
        <v>420</v>
      </c>
      <c r="K203" s="4"/>
      <c r="L203" s="4" t="s">
        <v>49</v>
      </c>
      <c r="M203" s="4" t="s">
        <v>14</v>
      </c>
      <c r="N203" s="4">
        <v>25</v>
      </c>
      <c r="O203" s="9" t="s">
        <v>50</v>
      </c>
      <c r="P203" s="5">
        <v>1.5</v>
      </c>
      <c r="Q203" s="5">
        <v>78</v>
      </c>
      <c r="R203" s="4">
        <v>28.324508333333334</v>
      </c>
      <c r="S203" s="4" t="s">
        <v>60</v>
      </c>
      <c r="T203" s="67">
        <v>43040</v>
      </c>
      <c r="U203" s="67">
        <v>43065</v>
      </c>
      <c r="V203" s="4" t="s">
        <v>316</v>
      </c>
      <c r="W203" s="4" t="s">
        <v>666</v>
      </c>
      <c r="X203" s="173" t="str">
        <f t="array" ref="X2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3" s="173">
        <f t="array" ref="Y2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203" s="173">
        <f>Table1[[#This Row],[V2.0 TEC Requirement (kWh/wk)]]*52/3</f>
        <v>62.4</v>
      </c>
      <c r="AA203" s="173">
        <f>IF(ISNUMBER(Table1[[#This Row],[Typical Electricity Consumption (TEC) (kWh/yr)]]),Table1[[#This Row],[Typical Electricity Consumption (TEC) (kWh/yr)]]-IF(Table1[[#This Row],[Maximum Document Size Width]]&gt;=275,A3_Annual,0),"")</f>
        <v>28.324508333333334</v>
      </c>
      <c r="AB203" s="173">
        <f t="array" ref="AB2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204" spans="1:28" ht="69">
      <c r="A204" s="3">
        <v>2306970</v>
      </c>
      <c r="B204" s="4" t="s">
        <v>306</v>
      </c>
      <c r="C204" s="4" t="s">
        <v>606</v>
      </c>
      <c r="D204" s="4" t="s">
        <v>667</v>
      </c>
      <c r="E204" s="4" t="s">
        <v>667</v>
      </c>
      <c r="F204" s="4"/>
      <c r="G204" s="4" t="s">
        <v>47</v>
      </c>
      <c r="H204" s="4" t="s">
        <v>48</v>
      </c>
      <c r="I204" s="4">
        <v>297</v>
      </c>
      <c r="J204" s="4">
        <v>420</v>
      </c>
      <c r="K204" s="4"/>
      <c r="L204" s="4" t="s">
        <v>49</v>
      </c>
      <c r="M204" s="4" t="s">
        <v>14</v>
      </c>
      <c r="N204" s="4">
        <v>30</v>
      </c>
      <c r="O204" s="9" t="s">
        <v>50</v>
      </c>
      <c r="P204" s="5">
        <v>2</v>
      </c>
      <c r="Q204" s="5">
        <v>104</v>
      </c>
      <c r="R204" s="4">
        <v>34.127383333333334</v>
      </c>
      <c r="S204" s="4" t="s">
        <v>60</v>
      </c>
      <c r="T204" s="67">
        <v>43040</v>
      </c>
      <c r="U204" s="67">
        <v>43066</v>
      </c>
      <c r="V204" s="4" t="s">
        <v>316</v>
      </c>
      <c r="W204" s="4" t="s">
        <v>668</v>
      </c>
      <c r="X204" s="173" t="str">
        <f t="array" ref="X2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4" s="173">
        <f t="array" ref="Y2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204" s="173">
        <f>Table1[[#This Row],[V2.0 TEC Requirement (kWh/wk)]]*52/3</f>
        <v>73.666666666666671</v>
      </c>
      <c r="AA204" s="173">
        <f>IF(ISNUMBER(Table1[[#This Row],[Typical Electricity Consumption (TEC) (kWh/yr)]]),Table1[[#This Row],[Typical Electricity Consumption (TEC) (kWh/yr)]]-IF(Table1[[#This Row],[Maximum Document Size Width]]&gt;=275,A3_Annual,0),"")</f>
        <v>34.127383333333334</v>
      </c>
      <c r="AB204" s="173">
        <f t="array" ref="AB2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205" spans="1:28" ht="69">
      <c r="A205" s="3">
        <v>2306956</v>
      </c>
      <c r="B205" s="4" t="s">
        <v>306</v>
      </c>
      <c r="C205" s="4" t="s">
        <v>606</v>
      </c>
      <c r="D205" s="4" t="s">
        <v>669</v>
      </c>
      <c r="E205" s="4" t="s">
        <v>669</v>
      </c>
      <c r="F205" s="4" t="s">
        <v>670</v>
      </c>
      <c r="G205" s="4" t="s">
        <v>47</v>
      </c>
      <c r="H205" s="4" t="s">
        <v>48</v>
      </c>
      <c r="I205" s="4">
        <v>297</v>
      </c>
      <c r="J205" s="4">
        <v>420</v>
      </c>
      <c r="K205" s="4"/>
      <c r="L205" s="4" t="s">
        <v>49</v>
      </c>
      <c r="M205" s="4" t="s">
        <v>14</v>
      </c>
      <c r="N205" s="4">
        <v>40</v>
      </c>
      <c r="O205" s="9" t="s">
        <v>50</v>
      </c>
      <c r="P205" s="5">
        <v>2.1</v>
      </c>
      <c r="Q205" s="5">
        <v>109.2</v>
      </c>
      <c r="R205" s="4">
        <v>38.407200000000003</v>
      </c>
      <c r="S205" s="4" t="s">
        <v>60</v>
      </c>
      <c r="T205" s="67">
        <v>43040</v>
      </c>
      <c r="U205" s="67">
        <v>43065</v>
      </c>
      <c r="V205" s="4" t="s">
        <v>316</v>
      </c>
      <c r="W205" s="4" t="s">
        <v>671</v>
      </c>
      <c r="X205" s="173" t="str">
        <f t="array" ref="X2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5" s="173">
        <f t="array" ref="Y2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205" s="173">
        <f>Table1[[#This Row],[V2.0 TEC Requirement (kWh/wk)]]*52/3</f>
        <v>108.33333333333333</v>
      </c>
      <c r="AA205" s="173">
        <f>IF(ISNUMBER(Table1[[#This Row],[Typical Electricity Consumption (TEC) (kWh/yr)]]),Table1[[#This Row],[Typical Electricity Consumption (TEC) (kWh/yr)]]-IF(Table1[[#This Row],[Maximum Document Size Width]]&gt;=275,A3_Annual,0),"")</f>
        <v>38.407200000000003</v>
      </c>
      <c r="AB205" s="173">
        <f t="array" ref="AB2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206" spans="1:28" ht="69">
      <c r="A206" s="3">
        <v>2306960</v>
      </c>
      <c r="B206" s="4" t="s">
        <v>306</v>
      </c>
      <c r="C206" s="4" t="s">
        <v>606</v>
      </c>
      <c r="D206" s="4" t="s">
        <v>672</v>
      </c>
      <c r="E206" s="4" t="s">
        <v>672</v>
      </c>
      <c r="F206" s="4" t="s">
        <v>673</v>
      </c>
      <c r="G206" s="4" t="s">
        <v>47</v>
      </c>
      <c r="H206" s="4" t="s">
        <v>48</v>
      </c>
      <c r="I206" s="4">
        <v>297</v>
      </c>
      <c r="J206" s="4">
        <v>420</v>
      </c>
      <c r="K206" s="4"/>
      <c r="L206" s="4" t="s">
        <v>49</v>
      </c>
      <c r="M206" s="4" t="s">
        <v>14</v>
      </c>
      <c r="N206" s="4">
        <v>50</v>
      </c>
      <c r="O206" s="9" t="s">
        <v>50</v>
      </c>
      <c r="P206" s="5">
        <v>2.6</v>
      </c>
      <c r="Q206" s="5">
        <v>135.19999999999999</v>
      </c>
      <c r="R206" s="4">
        <v>44.894200000000005</v>
      </c>
      <c r="S206" s="4" t="s">
        <v>60</v>
      </c>
      <c r="T206" s="67">
        <v>43040</v>
      </c>
      <c r="U206" s="67">
        <v>43065</v>
      </c>
      <c r="V206" s="4" t="s">
        <v>316</v>
      </c>
      <c r="W206" s="4" t="s">
        <v>674</v>
      </c>
      <c r="X206" s="173" t="str">
        <f t="array" ref="X2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6" s="173">
        <f t="array" ref="Y2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206" s="173">
        <f>Table1[[#This Row],[V2.0 TEC Requirement (kWh/wk)]]*52/3</f>
        <v>143</v>
      </c>
      <c r="AA206" s="173">
        <f>IF(ISNUMBER(Table1[[#This Row],[Typical Electricity Consumption (TEC) (kWh/yr)]]),Table1[[#This Row],[Typical Electricity Consumption (TEC) (kWh/yr)]]-IF(Table1[[#This Row],[Maximum Document Size Width]]&gt;=275,A3_Annual,0),"")</f>
        <v>44.894200000000005</v>
      </c>
      <c r="AB206" s="173">
        <f t="array" ref="AB2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207" spans="1:28" ht="69">
      <c r="A207" s="3">
        <v>2306961</v>
      </c>
      <c r="B207" s="4" t="s">
        <v>306</v>
      </c>
      <c r="C207" s="4" t="s">
        <v>606</v>
      </c>
      <c r="D207" s="4" t="s">
        <v>675</v>
      </c>
      <c r="E207" s="4" t="s">
        <v>675</v>
      </c>
      <c r="F207" s="4" t="s">
        <v>676</v>
      </c>
      <c r="G207" s="4" t="s">
        <v>47</v>
      </c>
      <c r="H207" s="4" t="s">
        <v>48</v>
      </c>
      <c r="I207" s="4">
        <v>297</v>
      </c>
      <c r="J207" s="4">
        <v>420</v>
      </c>
      <c r="K207" s="4"/>
      <c r="L207" s="4" t="s">
        <v>49</v>
      </c>
      <c r="M207" s="4" t="s">
        <v>14</v>
      </c>
      <c r="N207" s="4">
        <v>60</v>
      </c>
      <c r="O207" s="9" t="s">
        <v>50</v>
      </c>
      <c r="P207" s="5">
        <v>3</v>
      </c>
      <c r="Q207" s="5">
        <v>156</v>
      </c>
      <c r="R207" s="4">
        <v>50.575200000000009</v>
      </c>
      <c r="S207" s="4" t="s">
        <v>60</v>
      </c>
      <c r="T207" s="67">
        <v>43040</v>
      </c>
      <c r="U207" s="67">
        <v>43065</v>
      </c>
      <c r="V207" s="4" t="s">
        <v>316</v>
      </c>
      <c r="W207" s="4" t="s">
        <v>677</v>
      </c>
      <c r="X207" s="173" t="str">
        <f t="array" ref="X2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7" s="173">
        <f t="array" ref="Y2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207" s="173">
        <f>Table1[[#This Row],[V2.0 TEC Requirement (kWh/wk)]]*52/3</f>
        <v>177.66666666666666</v>
      </c>
      <c r="AA207" s="173">
        <f>IF(ISNUMBER(Table1[[#This Row],[Typical Electricity Consumption (TEC) (kWh/yr)]]),Table1[[#This Row],[Typical Electricity Consumption (TEC) (kWh/yr)]]-IF(Table1[[#This Row],[Maximum Document Size Width]]&gt;=275,A3_Annual,0),"")</f>
        <v>50.575200000000009</v>
      </c>
      <c r="AB207" s="173">
        <f t="array" ref="AB2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208" spans="1:28" ht="69">
      <c r="A208" s="3">
        <v>2306962</v>
      </c>
      <c r="B208" s="4" t="s">
        <v>306</v>
      </c>
      <c r="C208" s="4" t="s">
        <v>606</v>
      </c>
      <c r="D208" s="4" t="s">
        <v>678</v>
      </c>
      <c r="E208" s="4" t="s">
        <v>678</v>
      </c>
      <c r="F208" s="4"/>
      <c r="G208" s="4" t="s">
        <v>55</v>
      </c>
      <c r="H208" s="4" t="s">
        <v>48</v>
      </c>
      <c r="I208" s="4">
        <v>216</v>
      </c>
      <c r="J208" s="4">
        <v>356</v>
      </c>
      <c r="K208" s="4"/>
      <c r="L208" s="4" t="s">
        <v>49</v>
      </c>
      <c r="M208" s="4" t="s">
        <v>14</v>
      </c>
      <c r="N208" s="4">
        <v>27</v>
      </c>
      <c r="O208" s="9" t="s">
        <v>50</v>
      </c>
      <c r="P208" s="5">
        <v>1.7</v>
      </c>
      <c r="Q208" s="5">
        <v>88.4</v>
      </c>
      <c r="R208" s="4">
        <v>37.400675</v>
      </c>
      <c r="S208" s="4" t="s">
        <v>60</v>
      </c>
      <c r="T208" s="67">
        <v>43040</v>
      </c>
      <c r="U208" s="67">
        <v>43065</v>
      </c>
      <c r="V208" s="4" t="s">
        <v>316</v>
      </c>
      <c r="W208" s="4" t="s">
        <v>679</v>
      </c>
      <c r="X208" s="173" t="str">
        <f t="array" ref="X2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08" s="173">
        <f t="array" ref="Y2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v>
      </c>
      <c r="Z208" s="173">
        <f>Table1[[#This Row],[V2.0 TEC Requirement (kWh/wk)]]*52/3</f>
        <v>58.93333333333333</v>
      </c>
      <c r="AA208" s="173">
        <f>IF(ISNUMBER(Table1[[#This Row],[Typical Electricity Consumption (TEC) (kWh/yr)]]),Table1[[#This Row],[Typical Electricity Consumption (TEC) (kWh/yr)]]-IF(Table1[[#This Row],[Maximum Document Size Width]]&gt;=275,A3_Annual,0),"")</f>
        <v>37.400675</v>
      </c>
      <c r="AB208" s="173">
        <f t="array" ref="AB2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v>
      </c>
    </row>
    <row r="209" spans="1:28" ht="69">
      <c r="A209" s="3">
        <v>2306971</v>
      </c>
      <c r="B209" s="4" t="s">
        <v>306</v>
      </c>
      <c r="C209" s="4" t="s">
        <v>606</v>
      </c>
      <c r="D209" s="4" t="s">
        <v>680</v>
      </c>
      <c r="E209" s="4" t="s">
        <v>680</v>
      </c>
      <c r="F209" s="4"/>
      <c r="G209" s="4" t="s">
        <v>47</v>
      </c>
      <c r="H209" s="4" t="s">
        <v>48</v>
      </c>
      <c r="I209" s="4">
        <v>216</v>
      </c>
      <c r="J209" s="4">
        <v>356</v>
      </c>
      <c r="K209" s="4"/>
      <c r="L209" s="4" t="s">
        <v>49</v>
      </c>
      <c r="M209" s="4" t="s">
        <v>14</v>
      </c>
      <c r="N209" s="4">
        <v>27</v>
      </c>
      <c r="O209" s="9" t="s">
        <v>50</v>
      </c>
      <c r="P209" s="5">
        <v>1.8</v>
      </c>
      <c r="Q209" s="5">
        <v>93.6</v>
      </c>
      <c r="R209" s="4">
        <v>36.818058333333326</v>
      </c>
      <c r="S209" s="4" t="s">
        <v>60</v>
      </c>
      <c r="T209" s="67">
        <v>43040</v>
      </c>
      <c r="U209" s="67">
        <v>43066</v>
      </c>
      <c r="V209" s="4" t="s">
        <v>316</v>
      </c>
      <c r="W209" s="4" t="s">
        <v>681</v>
      </c>
      <c r="X209" s="173" t="str">
        <f t="array" ref="X2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09" s="173">
        <f t="array" ref="Y2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3.56</v>
      </c>
      <c r="Z209" s="173">
        <f>Table1[[#This Row],[V2.0 TEC Requirement (kWh/wk)]]*52/3</f>
        <v>61.706666666666671</v>
      </c>
      <c r="AA209" s="173">
        <f>IF(ISNUMBER(Table1[[#This Row],[Typical Electricity Consumption (TEC) (kWh/yr)]]),Table1[[#This Row],[Typical Electricity Consumption (TEC) (kWh/yr)]]-IF(Table1[[#This Row],[Maximum Document Size Width]]&gt;=275,A3_Annual,0),"")</f>
        <v>36.818058333333326</v>
      </c>
      <c r="AB209" s="173">
        <f t="array" ref="AB2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20.200000000000003</v>
      </c>
    </row>
    <row r="210" spans="1:28" ht="69">
      <c r="A210" s="3">
        <v>2306972</v>
      </c>
      <c r="B210" s="4" t="s">
        <v>306</v>
      </c>
      <c r="C210" s="4" t="s">
        <v>606</v>
      </c>
      <c r="D210" s="4" t="s">
        <v>682</v>
      </c>
      <c r="E210" s="4" t="s">
        <v>682</v>
      </c>
      <c r="F210" s="4" t="s">
        <v>683</v>
      </c>
      <c r="G210" s="4" t="s">
        <v>55</v>
      </c>
      <c r="H210" s="4" t="s">
        <v>48</v>
      </c>
      <c r="I210" s="4">
        <v>216</v>
      </c>
      <c r="J210" s="4">
        <v>356</v>
      </c>
      <c r="K210" s="4"/>
      <c r="L210" s="4" t="s">
        <v>49</v>
      </c>
      <c r="M210" s="4" t="s">
        <v>14</v>
      </c>
      <c r="N210" s="4">
        <v>31</v>
      </c>
      <c r="O210" s="9" t="s">
        <v>50</v>
      </c>
      <c r="P210" s="5">
        <v>1.5</v>
      </c>
      <c r="Q210" s="5">
        <v>78</v>
      </c>
      <c r="R210" s="4">
        <v>28.121924999999997</v>
      </c>
      <c r="S210" s="4" t="s">
        <v>60</v>
      </c>
      <c r="T210" s="67">
        <v>43040</v>
      </c>
      <c r="U210" s="67">
        <v>43066</v>
      </c>
      <c r="V210" s="4" t="s">
        <v>316</v>
      </c>
      <c r="W210" s="4" t="s">
        <v>684</v>
      </c>
      <c r="X210" s="173" t="str">
        <f t="array" ref="X2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0" s="173">
        <f t="array" ref="Y2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4.0500000000000007</v>
      </c>
      <c r="Z210" s="173">
        <f>Table1[[#This Row],[V2.0 TEC Requirement (kWh/wk)]]*52/3</f>
        <v>70.2</v>
      </c>
      <c r="AA210" s="173">
        <f>IF(ISNUMBER(Table1[[#This Row],[Typical Electricity Consumption (TEC) (kWh/yr)]]),Table1[[#This Row],[Typical Electricity Consumption (TEC) (kWh/yr)]]-IF(Table1[[#This Row],[Maximum Document Size Width]]&gt;=275,A3_Annual,0),"")</f>
        <v>28.121924999999997</v>
      </c>
      <c r="AB210" s="173">
        <f t="array" ref="AB2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22.900000000000002</v>
      </c>
    </row>
    <row r="211" spans="1:28" ht="69">
      <c r="A211" s="3">
        <v>2306973</v>
      </c>
      <c r="B211" s="4" t="s">
        <v>306</v>
      </c>
      <c r="C211" s="4" t="s">
        <v>606</v>
      </c>
      <c r="D211" s="4" t="s">
        <v>685</v>
      </c>
      <c r="E211" s="4" t="s">
        <v>685</v>
      </c>
      <c r="F211" s="4" t="s">
        <v>686</v>
      </c>
      <c r="G211" s="4" t="s">
        <v>47</v>
      </c>
      <c r="H211" s="4" t="s">
        <v>48</v>
      </c>
      <c r="I211" s="4">
        <v>216</v>
      </c>
      <c r="J211" s="4">
        <v>356</v>
      </c>
      <c r="K211" s="4"/>
      <c r="L211" s="4" t="s">
        <v>49</v>
      </c>
      <c r="M211" s="4" t="s">
        <v>14</v>
      </c>
      <c r="N211" s="4">
        <v>31</v>
      </c>
      <c r="O211" s="9" t="s">
        <v>50</v>
      </c>
      <c r="P211" s="5">
        <v>1.5</v>
      </c>
      <c r="Q211" s="5">
        <v>78</v>
      </c>
      <c r="R211" s="4">
        <v>26.895700000000001</v>
      </c>
      <c r="S211" s="4" t="s">
        <v>60</v>
      </c>
      <c r="T211" s="67">
        <v>43040</v>
      </c>
      <c r="U211" s="67">
        <v>43066</v>
      </c>
      <c r="V211" s="4" t="s">
        <v>316</v>
      </c>
      <c r="W211" s="4" t="s">
        <v>687</v>
      </c>
      <c r="X211" s="173" t="str">
        <f t="array" ref="X2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11" s="173">
        <f t="array" ref="Y2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211" s="173">
        <f>Table1[[#This Row],[V2.0 TEC Requirement (kWh/wk)]]*52/3</f>
        <v>71.933333333333337</v>
      </c>
      <c r="AA211" s="173">
        <f>IF(ISNUMBER(Table1[[#This Row],[Typical Electricity Consumption (TEC) (kWh/yr)]]),Table1[[#This Row],[Typical Electricity Consumption (TEC) (kWh/yr)]]-IF(Table1[[#This Row],[Maximum Document Size Width]]&gt;=275,A3_Annual,0),"")</f>
        <v>26.895700000000001</v>
      </c>
      <c r="AB211" s="173">
        <f t="array" ref="AB2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212" spans="1:28" ht="69">
      <c r="A212" s="3">
        <v>2306974</v>
      </c>
      <c r="B212" s="4" t="s">
        <v>306</v>
      </c>
      <c r="C212" s="4" t="s">
        <v>606</v>
      </c>
      <c r="D212" s="4" t="s">
        <v>688</v>
      </c>
      <c r="E212" s="4" t="s">
        <v>688</v>
      </c>
      <c r="F212" s="4" t="s">
        <v>689</v>
      </c>
      <c r="G212" s="4" t="s">
        <v>55</v>
      </c>
      <c r="H212" s="4" t="s">
        <v>48</v>
      </c>
      <c r="I212" s="4">
        <v>216</v>
      </c>
      <c r="J212" s="4">
        <v>356</v>
      </c>
      <c r="K212" s="4"/>
      <c r="L212" s="4" t="s">
        <v>49</v>
      </c>
      <c r="M212" s="4" t="s">
        <v>14</v>
      </c>
      <c r="N212" s="4">
        <v>42</v>
      </c>
      <c r="O212" s="9" t="s">
        <v>50</v>
      </c>
      <c r="P212" s="5">
        <v>1.8</v>
      </c>
      <c r="Q212" s="5">
        <v>93.6</v>
      </c>
      <c r="R212" s="4">
        <v>28.308799999999998</v>
      </c>
      <c r="S212" s="4" t="s">
        <v>60</v>
      </c>
      <c r="T212" s="67">
        <v>43040</v>
      </c>
      <c r="U212" s="67">
        <v>43066</v>
      </c>
      <c r="V212" s="4" t="s">
        <v>316</v>
      </c>
      <c r="W212" s="4" t="s">
        <v>690</v>
      </c>
      <c r="X212" s="173" t="str">
        <f t="array" ref="X2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2" s="173">
        <f t="array" ref="Y2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212" s="173">
        <f>Table1[[#This Row],[V2.0 TEC Requirement (kWh/wk)]]*52/3</f>
        <v>108.33333333333333</v>
      </c>
      <c r="AA212" s="173">
        <f>IF(ISNUMBER(Table1[[#This Row],[Typical Electricity Consumption (TEC) (kWh/yr)]]),Table1[[#This Row],[Typical Electricity Consumption (TEC) (kWh/yr)]]-IF(Table1[[#This Row],[Maximum Document Size Width]]&gt;=275,A3_Annual,0),"")</f>
        <v>28.308799999999998</v>
      </c>
      <c r="AB212" s="173">
        <f t="array" ref="AB2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32.299999999999997</v>
      </c>
    </row>
    <row r="213" spans="1:28" ht="69">
      <c r="A213" s="3">
        <v>2306963</v>
      </c>
      <c r="B213" s="4" t="s">
        <v>306</v>
      </c>
      <c r="C213" s="4" t="s">
        <v>606</v>
      </c>
      <c r="D213" s="4" t="s">
        <v>691</v>
      </c>
      <c r="E213" s="4" t="s">
        <v>691</v>
      </c>
      <c r="F213" s="4" t="s">
        <v>692</v>
      </c>
      <c r="G213" s="4" t="s">
        <v>47</v>
      </c>
      <c r="H213" s="4" t="s">
        <v>48</v>
      </c>
      <c r="I213" s="4">
        <v>216</v>
      </c>
      <c r="J213" s="4">
        <v>356</v>
      </c>
      <c r="K213" s="4"/>
      <c r="L213" s="4" t="s">
        <v>49</v>
      </c>
      <c r="M213" s="4" t="s">
        <v>14</v>
      </c>
      <c r="N213" s="4">
        <v>42</v>
      </c>
      <c r="O213" s="9" t="s">
        <v>50</v>
      </c>
      <c r="P213" s="5">
        <v>1.9</v>
      </c>
      <c r="Q213" s="5">
        <v>98.8</v>
      </c>
      <c r="R213" s="4">
        <v>34.590400000000002</v>
      </c>
      <c r="S213" s="4" t="s">
        <v>60</v>
      </c>
      <c r="T213" s="67">
        <v>43040</v>
      </c>
      <c r="U213" s="67">
        <v>43065</v>
      </c>
      <c r="V213" s="4" t="s">
        <v>316</v>
      </c>
      <c r="W213" s="4" t="s">
        <v>693</v>
      </c>
      <c r="X213" s="173" t="str">
        <f t="array" ref="X2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13" s="173">
        <f t="array" ref="Y2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213" s="173">
        <f>Table1[[#This Row],[V2.0 TEC Requirement (kWh/wk)]]*52/3</f>
        <v>110.06666666666668</v>
      </c>
      <c r="AA213" s="173">
        <f>IF(ISNUMBER(Table1[[#This Row],[Typical Electricity Consumption (TEC) (kWh/yr)]]),Table1[[#This Row],[Typical Electricity Consumption (TEC) (kWh/yr)]]-IF(Table1[[#This Row],[Maximum Document Size Width]]&gt;=275,A3_Annual,0),"")</f>
        <v>34.590400000000002</v>
      </c>
      <c r="AB213" s="173">
        <f t="array" ref="AB2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214" spans="1:28" ht="69">
      <c r="A214" s="3">
        <v>2306975</v>
      </c>
      <c r="B214" s="4" t="s">
        <v>306</v>
      </c>
      <c r="C214" s="4" t="s">
        <v>606</v>
      </c>
      <c r="D214" s="4" t="s">
        <v>694</v>
      </c>
      <c r="E214" s="4" t="s">
        <v>694</v>
      </c>
      <c r="F214" s="4" t="s">
        <v>695</v>
      </c>
      <c r="G214" s="4" t="s">
        <v>55</v>
      </c>
      <c r="H214" s="4" t="s">
        <v>48</v>
      </c>
      <c r="I214" s="4">
        <v>216</v>
      </c>
      <c r="J214" s="4">
        <v>356</v>
      </c>
      <c r="K214" s="4"/>
      <c r="L214" s="4" t="s">
        <v>49</v>
      </c>
      <c r="M214" s="4" t="s">
        <v>11</v>
      </c>
      <c r="N214" s="4">
        <v>35</v>
      </c>
      <c r="O214" s="9" t="s">
        <v>50</v>
      </c>
      <c r="P214" s="5">
        <v>1.5</v>
      </c>
      <c r="Q214" s="5">
        <v>78</v>
      </c>
      <c r="R214" s="4">
        <v>25.214799999999993</v>
      </c>
      <c r="S214" s="4" t="s">
        <v>60</v>
      </c>
      <c r="T214" s="67">
        <v>43040</v>
      </c>
      <c r="U214" s="67">
        <v>43066</v>
      </c>
      <c r="V214" s="4" t="s">
        <v>316</v>
      </c>
      <c r="W214" s="4" t="s">
        <v>696</v>
      </c>
      <c r="X214" s="173" t="str">
        <f t="array" ref="X2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4" s="173">
        <f t="array" ref="Y2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2.0499999999999998</v>
      </c>
      <c r="Z214" s="173">
        <f>Table1[[#This Row],[V2.0 TEC Requirement (kWh/wk)]]*52/3</f>
        <v>35.533333333333331</v>
      </c>
      <c r="AA214" s="173">
        <f>IF(ISNUMBER(Table1[[#This Row],[Typical Electricity Consumption (TEC) (kWh/yr)]]),Table1[[#This Row],[Typical Electricity Consumption (TEC) (kWh/yr)]]-IF(Table1[[#This Row],[Maximum Document Size Width]]&gt;=275,A3_Annual,0),"")</f>
        <v>25.214799999999993</v>
      </c>
      <c r="AB214" s="173">
        <f t="array" ref="AB2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215" spans="1:28" ht="69">
      <c r="A215" s="3">
        <v>2306976</v>
      </c>
      <c r="B215" s="4" t="s">
        <v>306</v>
      </c>
      <c r="C215" s="4" t="s">
        <v>606</v>
      </c>
      <c r="D215" s="4" t="s">
        <v>697</v>
      </c>
      <c r="E215" s="4" t="s">
        <v>697</v>
      </c>
      <c r="F215" s="4" t="s">
        <v>698</v>
      </c>
      <c r="G215" s="4" t="s">
        <v>47</v>
      </c>
      <c r="H215" s="4" t="s">
        <v>48</v>
      </c>
      <c r="I215" s="4">
        <v>216</v>
      </c>
      <c r="J215" s="4">
        <v>356</v>
      </c>
      <c r="K215" s="4"/>
      <c r="L215" s="4" t="s">
        <v>49</v>
      </c>
      <c r="M215" s="4" t="s">
        <v>11</v>
      </c>
      <c r="N215" s="4">
        <v>35</v>
      </c>
      <c r="O215" s="9" t="s">
        <v>50</v>
      </c>
      <c r="P215" s="5">
        <v>1.5</v>
      </c>
      <c r="Q215" s="5">
        <v>78</v>
      </c>
      <c r="R215" s="4">
        <v>24.941799999999997</v>
      </c>
      <c r="S215" s="4" t="s">
        <v>60</v>
      </c>
      <c r="T215" s="67">
        <v>43040</v>
      </c>
      <c r="U215" s="67">
        <v>43066</v>
      </c>
      <c r="V215" s="4" t="s">
        <v>316</v>
      </c>
      <c r="W215" s="4" t="s">
        <v>699</v>
      </c>
      <c r="X215" s="173" t="str">
        <f t="array" ref="X2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15" s="173">
        <f t="array" ref="Y2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215" s="173">
        <f>Table1[[#This Row],[V2.0 TEC Requirement (kWh/wk)]]*52/3</f>
        <v>46.800000000000004</v>
      </c>
      <c r="AA215" s="173">
        <f>IF(ISNUMBER(Table1[[#This Row],[Typical Electricity Consumption (TEC) (kWh/yr)]]),Table1[[#This Row],[Typical Electricity Consumption (TEC) (kWh/yr)]]-IF(Table1[[#This Row],[Maximum Document Size Width]]&gt;=275,A3_Annual,0),"")</f>
        <v>24.941799999999997</v>
      </c>
      <c r="AB215" s="173">
        <f t="array" ref="AB2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216" spans="1:28" ht="69">
      <c r="A216" s="3">
        <v>2306977</v>
      </c>
      <c r="B216" s="4" t="s">
        <v>306</v>
      </c>
      <c r="C216" s="4" t="s">
        <v>606</v>
      </c>
      <c r="D216" s="4" t="s">
        <v>700</v>
      </c>
      <c r="E216" s="4" t="s">
        <v>700</v>
      </c>
      <c r="F216" s="4" t="s">
        <v>701</v>
      </c>
      <c r="G216" s="4" t="s">
        <v>55</v>
      </c>
      <c r="H216" s="4" t="s">
        <v>48</v>
      </c>
      <c r="I216" s="4">
        <v>216</v>
      </c>
      <c r="J216" s="4">
        <v>356</v>
      </c>
      <c r="K216" s="4"/>
      <c r="L216" s="4" t="s">
        <v>49</v>
      </c>
      <c r="M216" s="4" t="s">
        <v>11</v>
      </c>
      <c r="N216" s="4">
        <v>40</v>
      </c>
      <c r="O216" s="9" t="s">
        <v>50</v>
      </c>
      <c r="P216" s="5">
        <v>2</v>
      </c>
      <c r="Q216" s="5">
        <v>104</v>
      </c>
      <c r="R216" s="4">
        <v>40.9968</v>
      </c>
      <c r="S216" s="4" t="s">
        <v>60</v>
      </c>
      <c r="T216" s="67">
        <v>43040</v>
      </c>
      <c r="U216" s="67">
        <v>43066</v>
      </c>
      <c r="V216" s="4" t="s">
        <v>316</v>
      </c>
      <c r="W216" s="4" t="s">
        <v>702</v>
      </c>
      <c r="X216" s="173" t="str">
        <f t="array" ref="X2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6" s="173">
        <f t="array" ref="Y2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2.6000000000000005</v>
      </c>
      <c r="Z216" s="173">
        <f>Table1[[#This Row],[V2.0 TEC Requirement (kWh/wk)]]*52/3</f>
        <v>45.06666666666667</v>
      </c>
      <c r="AA216" s="173">
        <f>IF(ISNUMBER(Table1[[#This Row],[Typical Electricity Consumption (TEC) (kWh/yr)]]),Table1[[#This Row],[Typical Electricity Consumption (TEC) (kWh/yr)]]-IF(Table1[[#This Row],[Maximum Document Size Width]]&gt;=275,A3_Annual,0),"")</f>
        <v>40.9968</v>
      </c>
      <c r="AB216" s="173">
        <f t="array" ref="AB2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v>
      </c>
    </row>
    <row r="217" spans="1:28" ht="69">
      <c r="A217" s="3">
        <v>2306978</v>
      </c>
      <c r="B217" s="4" t="s">
        <v>306</v>
      </c>
      <c r="C217" s="4" t="s">
        <v>606</v>
      </c>
      <c r="D217" s="4" t="s">
        <v>703</v>
      </c>
      <c r="E217" s="4" t="s">
        <v>703</v>
      </c>
      <c r="F217" s="4" t="s">
        <v>704</v>
      </c>
      <c r="G217" s="4" t="s">
        <v>47</v>
      </c>
      <c r="H217" s="4" t="s">
        <v>48</v>
      </c>
      <c r="I217" s="4">
        <v>216</v>
      </c>
      <c r="J217" s="4">
        <v>356</v>
      </c>
      <c r="K217" s="4"/>
      <c r="L217" s="4" t="s">
        <v>49</v>
      </c>
      <c r="M217" s="4" t="s">
        <v>11</v>
      </c>
      <c r="N217" s="4">
        <v>40</v>
      </c>
      <c r="O217" s="9" t="s">
        <v>50</v>
      </c>
      <c r="P217" s="5">
        <v>2</v>
      </c>
      <c r="Q217" s="5">
        <v>104</v>
      </c>
      <c r="R217" s="4">
        <v>41.646800000000006</v>
      </c>
      <c r="S217" s="4" t="s">
        <v>60</v>
      </c>
      <c r="T217" s="67">
        <v>43040</v>
      </c>
      <c r="U217" s="67">
        <v>43066</v>
      </c>
      <c r="V217" s="4" t="s">
        <v>316</v>
      </c>
      <c r="W217" s="4" t="s">
        <v>705</v>
      </c>
      <c r="X217" s="173" t="str">
        <f t="array" ref="X2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17" s="173">
        <f t="array" ref="Y2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3.2500000000000004</v>
      </c>
      <c r="Z217" s="173">
        <f>Table1[[#This Row],[V2.0 TEC Requirement (kWh/wk)]]*52/3</f>
        <v>56.333333333333343</v>
      </c>
      <c r="AA217" s="173">
        <f>IF(ISNUMBER(Table1[[#This Row],[Typical Electricity Consumption (TEC) (kWh/yr)]]),Table1[[#This Row],[Typical Electricity Consumption (TEC) (kWh/yr)]]-IF(Table1[[#This Row],[Maximum Document Size Width]]&gt;=275,A3_Annual,0),"")</f>
        <v>41.646800000000006</v>
      </c>
      <c r="AB217" s="173">
        <f t="array" ref="AB2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218" spans="1:28" ht="69">
      <c r="A218" s="3">
        <v>2306979</v>
      </c>
      <c r="B218" s="4" t="s">
        <v>306</v>
      </c>
      <c r="C218" s="4" t="s">
        <v>606</v>
      </c>
      <c r="D218" s="4" t="s">
        <v>706</v>
      </c>
      <c r="E218" s="4" t="s">
        <v>706</v>
      </c>
      <c r="F218" s="4" t="s">
        <v>707</v>
      </c>
      <c r="G218" s="4" t="s">
        <v>55</v>
      </c>
      <c r="H218" s="4" t="s">
        <v>48</v>
      </c>
      <c r="I218" s="4">
        <v>216</v>
      </c>
      <c r="J218" s="4">
        <v>356</v>
      </c>
      <c r="K218" s="4"/>
      <c r="L218" s="4" t="s">
        <v>49</v>
      </c>
      <c r="M218" s="4" t="s">
        <v>11</v>
      </c>
      <c r="N218" s="4">
        <v>42</v>
      </c>
      <c r="O218" s="9" t="s">
        <v>50</v>
      </c>
      <c r="P218" s="5">
        <v>1.9</v>
      </c>
      <c r="Q218" s="5">
        <v>98.8</v>
      </c>
      <c r="R218" s="4">
        <v>29.296800000000005</v>
      </c>
      <c r="S218" s="4" t="s">
        <v>60</v>
      </c>
      <c r="T218" s="67">
        <v>43040</v>
      </c>
      <c r="U218" s="67">
        <v>43066</v>
      </c>
      <c r="V218" s="4" t="s">
        <v>316</v>
      </c>
      <c r="W218" s="4" t="s">
        <v>708</v>
      </c>
      <c r="X218" s="173" t="str">
        <f t="array" ref="X2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8" s="173">
        <f t="array" ref="Y2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v>
      </c>
      <c r="Z218" s="173">
        <f>Table1[[#This Row],[V2.0 TEC Requirement (kWh/wk)]]*52/3</f>
        <v>50.613333333333337</v>
      </c>
      <c r="AA218" s="173">
        <f>IF(ISNUMBER(Table1[[#This Row],[Typical Electricity Consumption (TEC) (kWh/yr)]]),Table1[[#This Row],[Typical Electricity Consumption (TEC) (kWh/yr)]]-IF(Table1[[#This Row],[Maximum Document Size Width]]&gt;=275,A3_Annual,0),"")</f>
        <v>29.296800000000005</v>
      </c>
      <c r="AB218" s="173">
        <f t="array" ref="AB2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219" spans="1:28" ht="69">
      <c r="A219" s="3">
        <v>2306986</v>
      </c>
      <c r="B219" s="4" t="s">
        <v>306</v>
      </c>
      <c r="C219" s="4" t="s">
        <v>606</v>
      </c>
      <c r="D219" s="4" t="s">
        <v>709</v>
      </c>
      <c r="E219" s="4" t="s">
        <v>709</v>
      </c>
      <c r="F219" s="4"/>
      <c r="G219" s="4" t="s">
        <v>55</v>
      </c>
      <c r="H219" s="4" t="s">
        <v>48</v>
      </c>
      <c r="I219" s="4">
        <v>216</v>
      </c>
      <c r="J219" s="4">
        <v>356</v>
      </c>
      <c r="K219" s="4"/>
      <c r="L219" s="4" t="s">
        <v>49</v>
      </c>
      <c r="M219" s="4" t="s">
        <v>11</v>
      </c>
      <c r="N219" s="4">
        <v>42</v>
      </c>
      <c r="O219" s="9" t="s">
        <v>50</v>
      </c>
      <c r="P219" s="5">
        <v>1.9</v>
      </c>
      <c r="Q219" s="5">
        <v>98.8</v>
      </c>
      <c r="R219" s="4">
        <v>32.752200000000002</v>
      </c>
      <c r="S219" s="4" t="s">
        <v>60</v>
      </c>
      <c r="T219" s="67">
        <v>43040</v>
      </c>
      <c r="U219" s="67">
        <v>43066</v>
      </c>
      <c r="V219" s="4" t="s">
        <v>316</v>
      </c>
      <c r="W219" s="4" t="s">
        <v>710</v>
      </c>
      <c r="X219" s="173" t="str">
        <f t="array" ref="X2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19" s="173">
        <f t="array" ref="Y2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v>
      </c>
      <c r="Z219" s="173">
        <f>Table1[[#This Row],[V2.0 TEC Requirement (kWh/wk)]]*52/3</f>
        <v>50.613333333333337</v>
      </c>
      <c r="AA219" s="173">
        <f>IF(ISNUMBER(Table1[[#This Row],[Typical Electricity Consumption (TEC) (kWh/yr)]]),Table1[[#This Row],[Typical Electricity Consumption (TEC) (kWh/yr)]]-IF(Table1[[#This Row],[Maximum Document Size Width]]&gt;=275,A3_Annual,0),"")</f>
        <v>32.752200000000002</v>
      </c>
      <c r="AB219" s="173">
        <f t="array" ref="AB2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220" spans="1:28" ht="69">
      <c r="A220" s="3">
        <v>2306987</v>
      </c>
      <c r="B220" s="4" t="s">
        <v>306</v>
      </c>
      <c r="C220" s="4" t="s">
        <v>606</v>
      </c>
      <c r="D220" s="4" t="s">
        <v>711</v>
      </c>
      <c r="E220" s="4" t="s">
        <v>711</v>
      </c>
      <c r="F220" s="4" t="s">
        <v>712</v>
      </c>
      <c r="G220" s="4" t="s">
        <v>47</v>
      </c>
      <c r="H220" s="4" t="s">
        <v>48</v>
      </c>
      <c r="I220" s="4">
        <v>216</v>
      </c>
      <c r="J220" s="4">
        <v>356</v>
      </c>
      <c r="K220" s="4"/>
      <c r="L220" s="4" t="s">
        <v>49</v>
      </c>
      <c r="M220" s="4" t="s">
        <v>11</v>
      </c>
      <c r="N220" s="4">
        <v>42</v>
      </c>
      <c r="O220" s="9" t="s">
        <v>50</v>
      </c>
      <c r="P220" s="5">
        <v>1.8</v>
      </c>
      <c r="Q220" s="5">
        <v>93.6</v>
      </c>
      <c r="R220" s="4">
        <v>29.767400000000002</v>
      </c>
      <c r="S220" s="4" t="s">
        <v>60</v>
      </c>
      <c r="T220" s="67">
        <v>43040</v>
      </c>
      <c r="U220" s="67">
        <v>43066</v>
      </c>
      <c r="V220" s="4" t="s">
        <v>316</v>
      </c>
      <c r="W220" s="4" t="s">
        <v>713</v>
      </c>
      <c r="X220" s="173" t="str">
        <f t="array" ref="X2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0" s="173">
        <f t="array" ref="Y2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220" s="173">
        <f>Table1[[#This Row],[V2.0 TEC Requirement (kWh/wk)]]*52/3</f>
        <v>60.146666666666668</v>
      </c>
      <c r="AA220" s="173">
        <f>IF(ISNUMBER(Table1[[#This Row],[Typical Electricity Consumption (TEC) (kWh/yr)]]),Table1[[#This Row],[Typical Electricity Consumption (TEC) (kWh/yr)]]-IF(Table1[[#This Row],[Maximum Document Size Width]]&gt;=275,A3_Annual,0),"")</f>
        <v>29.767400000000002</v>
      </c>
      <c r="AB220" s="173">
        <f t="array" ref="AB2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221" spans="1:28" ht="69">
      <c r="A221" s="3">
        <v>2306988</v>
      </c>
      <c r="B221" s="4" t="s">
        <v>306</v>
      </c>
      <c r="C221" s="4" t="s">
        <v>606</v>
      </c>
      <c r="D221" s="4" t="s">
        <v>714</v>
      </c>
      <c r="E221" s="4" t="s">
        <v>714</v>
      </c>
      <c r="F221" s="4"/>
      <c r="G221" s="4" t="s">
        <v>47</v>
      </c>
      <c r="H221" s="4" t="s">
        <v>48</v>
      </c>
      <c r="I221" s="4">
        <v>216</v>
      </c>
      <c r="J221" s="4">
        <v>356</v>
      </c>
      <c r="K221" s="4"/>
      <c r="L221" s="4" t="s">
        <v>49</v>
      </c>
      <c r="M221" s="4" t="s">
        <v>11</v>
      </c>
      <c r="N221" s="4">
        <v>42</v>
      </c>
      <c r="O221" s="9" t="s">
        <v>50</v>
      </c>
      <c r="P221" s="5">
        <v>1.9</v>
      </c>
      <c r="Q221" s="5">
        <v>98.8</v>
      </c>
      <c r="R221" s="4">
        <v>32.856200000000001</v>
      </c>
      <c r="S221" s="4" t="s">
        <v>60</v>
      </c>
      <c r="T221" s="67">
        <v>43040</v>
      </c>
      <c r="U221" s="67">
        <v>43066</v>
      </c>
      <c r="V221" s="4" t="s">
        <v>316</v>
      </c>
      <c r="W221" s="4" t="s">
        <v>715</v>
      </c>
      <c r="X221" s="173" t="str">
        <f t="array" ref="X2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1" s="173">
        <f t="array" ref="Y2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221" s="173">
        <f>Table1[[#This Row],[V2.0 TEC Requirement (kWh/wk)]]*52/3</f>
        <v>60.146666666666668</v>
      </c>
      <c r="AA221" s="173">
        <f>IF(ISNUMBER(Table1[[#This Row],[Typical Electricity Consumption (TEC) (kWh/yr)]]),Table1[[#This Row],[Typical Electricity Consumption (TEC) (kWh/yr)]]-IF(Table1[[#This Row],[Maximum Document Size Width]]&gt;=275,A3_Annual,0),"")</f>
        <v>32.856200000000001</v>
      </c>
      <c r="AB221" s="173">
        <f t="array" ref="AB2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222" spans="1:28" ht="69">
      <c r="A222" s="3">
        <v>2306989</v>
      </c>
      <c r="B222" s="4" t="s">
        <v>306</v>
      </c>
      <c r="C222" s="4" t="s">
        <v>606</v>
      </c>
      <c r="D222" s="4" t="s">
        <v>716</v>
      </c>
      <c r="E222" s="4" t="s">
        <v>716</v>
      </c>
      <c r="F222" s="4" t="s">
        <v>717</v>
      </c>
      <c r="G222" s="4" t="s">
        <v>55</v>
      </c>
      <c r="H222" s="4" t="s">
        <v>48</v>
      </c>
      <c r="I222" s="4">
        <v>216</v>
      </c>
      <c r="J222" s="4">
        <v>356</v>
      </c>
      <c r="K222" s="4"/>
      <c r="L222" s="4" t="s">
        <v>49</v>
      </c>
      <c r="M222" s="4" t="s">
        <v>11</v>
      </c>
      <c r="N222" s="4">
        <v>47</v>
      </c>
      <c r="O222" s="9" t="s">
        <v>50</v>
      </c>
      <c r="P222" s="5">
        <v>2.6</v>
      </c>
      <c r="Q222" s="5">
        <v>135.19999999999999</v>
      </c>
      <c r="R222" s="4">
        <v>41.111199999999997</v>
      </c>
      <c r="S222" s="4" t="s">
        <v>60</v>
      </c>
      <c r="T222" s="67">
        <v>43040</v>
      </c>
      <c r="U222" s="67">
        <v>43066</v>
      </c>
      <c r="V222" s="4" t="s">
        <v>316</v>
      </c>
      <c r="W222" s="4" t="s">
        <v>718</v>
      </c>
      <c r="X222" s="173" t="str">
        <f t="array" ref="X2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22" s="173">
        <f t="array" ref="Y2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3.7200000000000006</v>
      </c>
      <c r="Z222" s="173">
        <f>Table1[[#This Row],[V2.0 TEC Requirement (kWh/wk)]]*52/3</f>
        <v>64.48</v>
      </c>
      <c r="AA222" s="173">
        <f>IF(ISNUMBER(Table1[[#This Row],[Typical Electricity Consumption (TEC) (kWh/yr)]]),Table1[[#This Row],[Typical Electricity Consumption (TEC) (kWh/yr)]]-IF(Table1[[#This Row],[Maximum Document Size Width]]&gt;=275,A3_Annual,0),"")</f>
        <v>41.111199999999997</v>
      </c>
      <c r="AB222" s="173">
        <f t="array" ref="AB2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31.299999999999997</v>
      </c>
    </row>
    <row r="223" spans="1:28" ht="69">
      <c r="A223" s="3">
        <v>2307225</v>
      </c>
      <c r="B223" s="4" t="s">
        <v>306</v>
      </c>
      <c r="C223" s="4" t="s">
        <v>606</v>
      </c>
      <c r="D223" s="4" t="s">
        <v>719</v>
      </c>
      <c r="E223" s="4" t="s">
        <v>719</v>
      </c>
      <c r="F223" s="4" t="s">
        <v>720</v>
      </c>
      <c r="G223" s="4" t="s">
        <v>47</v>
      </c>
      <c r="H223" s="4" t="s">
        <v>48</v>
      </c>
      <c r="I223" s="4">
        <v>216</v>
      </c>
      <c r="J223" s="4">
        <v>356</v>
      </c>
      <c r="K223" s="4"/>
      <c r="L223" s="4" t="s">
        <v>49</v>
      </c>
      <c r="M223" s="4" t="s">
        <v>11</v>
      </c>
      <c r="N223" s="4">
        <v>47</v>
      </c>
      <c r="O223" s="9" t="s">
        <v>50</v>
      </c>
      <c r="P223" s="5">
        <v>2.5</v>
      </c>
      <c r="Q223" s="5">
        <v>130</v>
      </c>
      <c r="R223" s="4">
        <v>41.792400000000001</v>
      </c>
      <c r="S223" s="4" t="s">
        <v>60</v>
      </c>
      <c r="T223" s="67">
        <v>43040</v>
      </c>
      <c r="U223" s="67">
        <v>43066</v>
      </c>
      <c r="V223" s="4" t="s">
        <v>316</v>
      </c>
      <c r="W223" s="4" t="s">
        <v>721</v>
      </c>
      <c r="X223" s="173" t="str">
        <f t="array" ref="X2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3" s="173">
        <f t="array" ref="Y2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223" s="173">
        <f>Table1[[#This Row],[V2.0 TEC Requirement (kWh/wk)]]*52/3</f>
        <v>69.679999999999993</v>
      </c>
      <c r="AA223" s="173">
        <f>IF(ISNUMBER(Table1[[#This Row],[Typical Electricity Consumption (TEC) (kWh/yr)]]),Table1[[#This Row],[Typical Electricity Consumption (TEC) (kWh/yr)]]-IF(Table1[[#This Row],[Maximum Document Size Width]]&gt;=275,A3_Annual,0),"")</f>
        <v>41.792400000000001</v>
      </c>
      <c r="AB223" s="173">
        <f t="array" ref="AB2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224" spans="1:28" ht="69">
      <c r="A224" s="3">
        <v>2307101</v>
      </c>
      <c r="B224" s="4" t="s">
        <v>306</v>
      </c>
      <c r="C224" s="4" t="s">
        <v>606</v>
      </c>
      <c r="D224" s="4" t="s">
        <v>722</v>
      </c>
      <c r="E224" s="4" t="s">
        <v>722</v>
      </c>
      <c r="F224" s="4" t="s">
        <v>723</v>
      </c>
      <c r="G224" s="4" t="s">
        <v>47</v>
      </c>
      <c r="H224" s="4" t="s">
        <v>48</v>
      </c>
      <c r="I224" s="4">
        <v>216</v>
      </c>
      <c r="J224" s="4">
        <v>356</v>
      </c>
      <c r="K224" s="4"/>
      <c r="L224" s="4" t="s">
        <v>49</v>
      </c>
      <c r="M224" s="4" t="s">
        <v>11</v>
      </c>
      <c r="N224" s="4">
        <v>47</v>
      </c>
      <c r="O224" s="9" t="s">
        <v>50</v>
      </c>
      <c r="P224" s="5">
        <v>2.8</v>
      </c>
      <c r="Q224" s="5">
        <v>145.6</v>
      </c>
      <c r="R224" s="4">
        <v>47.101599999999998</v>
      </c>
      <c r="S224" s="4" t="s">
        <v>60</v>
      </c>
      <c r="T224" s="67">
        <v>43040</v>
      </c>
      <c r="U224" s="67">
        <v>43067</v>
      </c>
      <c r="V224" s="4" t="s">
        <v>316</v>
      </c>
      <c r="W224" s="4" t="s">
        <v>724</v>
      </c>
      <c r="X224" s="173" t="str">
        <f t="array" ref="X2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4" s="173">
        <f t="array" ref="Y2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224" s="173">
        <f>Table1[[#This Row],[V2.0 TEC Requirement (kWh/wk)]]*52/3</f>
        <v>69.679999999999993</v>
      </c>
      <c r="AA224" s="173">
        <f>IF(ISNUMBER(Table1[[#This Row],[Typical Electricity Consumption (TEC) (kWh/yr)]]),Table1[[#This Row],[Typical Electricity Consumption (TEC) (kWh/yr)]]-IF(Table1[[#This Row],[Maximum Document Size Width]]&gt;=275,A3_Annual,0),"")</f>
        <v>47.101599999999998</v>
      </c>
      <c r="AB224" s="173">
        <f t="array" ref="AB2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225" spans="1:28" ht="69">
      <c r="A225" s="3">
        <v>2307102</v>
      </c>
      <c r="B225" s="4" t="s">
        <v>306</v>
      </c>
      <c r="C225" s="4" t="s">
        <v>606</v>
      </c>
      <c r="D225" s="4" t="s">
        <v>725</v>
      </c>
      <c r="E225" s="4" t="s">
        <v>725</v>
      </c>
      <c r="F225" s="4" t="s">
        <v>726</v>
      </c>
      <c r="G225" s="4" t="s">
        <v>47</v>
      </c>
      <c r="H225" s="4" t="s">
        <v>48</v>
      </c>
      <c r="I225" s="4">
        <v>216</v>
      </c>
      <c r="J225" s="4">
        <v>356</v>
      </c>
      <c r="K225" s="4"/>
      <c r="L225" s="4" t="s">
        <v>49</v>
      </c>
      <c r="M225" s="4" t="s">
        <v>11</v>
      </c>
      <c r="N225" s="4">
        <v>21</v>
      </c>
      <c r="O225" s="9" t="s">
        <v>50</v>
      </c>
      <c r="P225" s="5">
        <v>1</v>
      </c>
      <c r="Q225" s="5">
        <v>52</v>
      </c>
      <c r="R225" s="4">
        <v>27.562925</v>
      </c>
      <c r="S225" s="4" t="s">
        <v>60</v>
      </c>
      <c r="T225" s="67">
        <v>43040</v>
      </c>
      <c r="U225" s="67">
        <v>43067</v>
      </c>
      <c r="V225" s="4" t="s">
        <v>316</v>
      </c>
      <c r="W225" s="4" t="s">
        <v>727</v>
      </c>
      <c r="X225" s="173" t="str">
        <f t="array" ref="X2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5" s="173">
        <f t="array" ref="Y2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1.5200000000000002</v>
      </c>
      <c r="Z225" s="173">
        <f>Table1[[#This Row],[V2.0 TEC Requirement (kWh/wk)]]*52/3</f>
        <v>26.346666666666668</v>
      </c>
      <c r="AA225" s="173">
        <f>IF(ISNUMBER(Table1[[#This Row],[Typical Electricity Consumption (TEC) (kWh/yr)]]),Table1[[#This Row],[Typical Electricity Consumption (TEC) (kWh/yr)]]-IF(Table1[[#This Row],[Maximum Document Size Width]]&gt;=275,A3_Annual,0),"")</f>
        <v>27.562925</v>
      </c>
      <c r="AB225" s="173">
        <f t="array" ref="AB2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226" spans="1:28" ht="46.15">
      <c r="A226" s="3">
        <v>2308754</v>
      </c>
      <c r="B226" s="4" t="s">
        <v>306</v>
      </c>
      <c r="C226" s="4" t="s">
        <v>606</v>
      </c>
      <c r="D226" s="4" t="s">
        <v>728</v>
      </c>
      <c r="E226" s="4" t="s">
        <v>728</v>
      </c>
      <c r="F226" s="4" t="s">
        <v>729</v>
      </c>
      <c r="G226" s="4" t="s">
        <v>55</v>
      </c>
      <c r="H226" s="4" t="s">
        <v>48</v>
      </c>
      <c r="I226" s="4">
        <v>216</v>
      </c>
      <c r="J226" s="4">
        <v>356</v>
      </c>
      <c r="K226" s="4"/>
      <c r="L226" s="4" t="s">
        <v>49</v>
      </c>
      <c r="M226" s="4" t="s">
        <v>11</v>
      </c>
      <c r="N226" s="4">
        <v>28</v>
      </c>
      <c r="O226" s="9" t="s">
        <v>50</v>
      </c>
      <c r="P226" s="5">
        <v>1.1000000000000001</v>
      </c>
      <c r="Q226" s="5">
        <v>57.2</v>
      </c>
      <c r="R226" s="4">
        <v>20.027799999999999</v>
      </c>
      <c r="S226" s="4" t="s">
        <v>60</v>
      </c>
      <c r="T226" s="67">
        <v>43112</v>
      </c>
      <c r="U226" s="67">
        <v>43107</v>
      </c>
      <c r="V226" s="4" t="s">
        <v>249</v>
      </c>
      <c r="W226" s="4" t="s">
        <v>730</v>
      </c>
      <c r="X226" s="173" t="str">
        <f t="array" ref="X2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26" s="173">
        <f t="array" ref="Y2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1.38</v>
      </c>
      <c r="Z226" s="173">
        <f>Table1[[#This Row],[V2.0 TEC Requirement (kWh/wk)]]*52/3</f>
        <v>23.919999999999998</v>
      </c>
      <c r="AA226" s="173">
        <f>IF(ISNUMBER(Table1[[#This Row],[Typical Electricity Consumption (TEC) (kWh/yr)]]),Table1[[#This Row],[Typical Electricity Consumption (TEC) (kWh/yr)]]-IF(Table1[[#This Row],[Maximum Document Size Width]]&gt;=275,A3_Annual,0),"")</f>
        <v>20.027799999999999</v>
      </c>
      <c r="AB226" s="173">
        <f t="array" ref="AB2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17.999999999999996</v>
      </c>
    </row>
    <row r="227" spans="1:28" ht="69">
      <c r="A227" s="3">
        <v>2307103</v>
      </c>
      <c r="B227" s="4" t="s">
        <v>306</v>
      </c>
      <c r="C227" s="4" t="s">
        <v>606</v>
      </c>
      <c r="D227" s="4" t="s">
        <v>731</v>
      </c>
      <c r="E227" s="4" t="s">
        <v>731</v>
      </c>
      <c r="F227" s="4" t="s">
        <v>732</v>
      </c>
      <c r="G227" s="4" t="s">
        <v>55</v>
      </c>
      <c r="H227" s="4" t="s">
        <v>48</v>
      </c>
      <c r="I227" s="4">
        <v>216</v>
      </c>
      <c r="J227" s="4">
        <v>356</v>
      </c>
      <c r="K227" s="4"/>
      <c r="L227" s="4" t="s">
        <v>49</v>
      </c>
      <c r="M227" s="4" t="s">
        <v>14</v>
      </c>
      <c r="N227" s="4">
        <v>19</v>
      </c>
      <c r="O227" s="9" t="s">
        <v>50</v>
      </c>
      <c r="P227" s="5">
        <v>1.2</v>
      </c>
      <c r="Q227" s="5">
        <v>62.4</v>
      </c>
      <c r="R227" s="4">
        <v>24.744091666666662</v>
      </c>
      <c r="S227" s="4" t="s">
        <v>60</v>
      </c>
      <c r="T227" s="67">
        <v>43040</v>
      </c>
      <c r="U227" s="67">
        <v>43067</v>
      </c>
      <c r="V227" s="4" t="s">
        <v>316</v>
      </c>
      <c r="W227" s="4" t="s">
        <v>733</v>
      </c>
      <c r="X227" s="173" t="str">
        <f t="array" ref="X2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27" s="173">
        <f t="array" ref="Y2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2.2000000000000002</v>
      </c>
      <c r="Z227" s="173">
        <f>Table1[[#This Row],[V2.0 TEC Requirement (kWh/wk)]]*52/3</f>
        <v>38.133333333333333</v>
      </c>
      <c r="AA227" s="173">
        <f>IF(ISNUMBER(Table1[[#This Row],[Typical Electricity Consumption (TEC) (kWh/yr)]]),Table1[[#This Row],[Typical Electricity Consumption (TEC) (kWh/yr)]]-IF(Table1[[#This Row],[Maximum Document Size Width]]&gt;=275,A3_Annual,0),"")</f>
        <v>24.744091666666662</v>
      </c>
      <c r="AB227" s="173">
        <f t="array" ref="AB2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v>
      </c>
    </row>
    <row r="228" spans="1:28" ht="69">
      <c r="A228" s="3">
        <v>2307104</v>
      </c>
      <c r="B228" s="4" t="s">
        <v>306</v>
      </c>
      <c r="C228" s="4" t="s">
        <v>606</v>
      </c>
      <c r="D228" s="4" t="s">
        <v>734</v>
      </c>
      <c r="E228" s="4" t="s">
        <v>734</v>
      </c>
      <c r="F228" s="4" t="s">
        <v>735</v>
      </c>
      <c r="G228" s="4" t="s">
        <v>47</v>
      </c>
      <c r="H228" s="4" t="s">
        <v>48</v>
      </c>
      <c r="I228" s="4">
        <v>216</v>
      </c>
      <c r="J228" s="4">
        <v>356</v>
      </c>
      <c r="K228" s="4"/>
      <c r="L228" s="4" t="s">
        <v>49</v>
      </c>
      <c r="M228" s="4" t="s">
        <v>14</v>
      </c>
      <c r="N228" s="4">
        <v>19</v>
      </c>
      <c r="O228" s="9" t="s">
        <v>50</v>
      </c>
      <c r="P228" s="5">
        <v>1.5</v>
      </c>
      <c r="Q228" s="5">
        <v>78</v>
      </c>
      <c r="R228" s="4">
        <v>33.700116666666673</v>
      </c>
      <c r="S228" s="4" t="s">
        <v>60</v>
      </c>
      <c r="T228" s="67">
        <v>43040</v>
      </c>
      <c r="U228" s="67">
        <v>43067</v>
      </c>
      <c r="V228" s="4" t="s">
        <v>316</v>
      </c>
      <c r="W228" s="4" t="s">
        <v>736</v>
      </c>
      <c r="X228" s="173" t="str">
        <f t="array" ref="X2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28" s="173">
        <f t="array" ref="Y2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2.52</v>
      </c>
      <c r="Z228" s="173">
        <f>Table1[[#This Row],[V2.0 TEC Requirement (kWh/wk)]]*52/3</f>
        <v>43.68</v>
      </c>
      <c r="AA228" s="173">
        <f>IF(ISNUMBER(Table1[[#This Row],[Typical Electricity Consumption (TEC) (kWh/yr)]]),Table1[[#This Row],[Typical Electricity Consumption (TEC) (kWh/yr)]]-IF(Table1[[#This Row],[Maximum Document Size Width]]&gt;=275,A3_Annual,0),"")</f>
        <v>33.700116666666673</v>
      </c>
      <c r="AB228" s="173">
        <f t="array" ref="AB2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229" spans="1:28" ht="69">
      <c r="A229" s="3">
        <v>2307105</v>
      </c>
      <c r="B229" s="4" t="s">
        <v>306</v>
      </c>
      <c r="C229" s="4" t="s">
        <v>606</v>
      </c>
      <c r="D229" s="4" t="s">
        <v>737</v>
      </c>
      <c r="E229" s="4" t="s">
        <v>737</v>
      </c>
      <c r="F229" s="4" t="s">
        <v>738</v>
      </c>
      <c r="G229" s="4" t="s">
        <v>55</v>
      </c>
      <c r="H229" s="4" t="s">
        <v>48</v>
      </c>
      <c r="I229" s="4">
        <v>216</v>
      </c>
      <c r="J229" s="4">
        <v>356</v>
      </c>
      <c r="K229" s="4"/>
      <c r="L229" s="4" t="s">
        <v>49</v>
      </c>
      <c r="M229" s="4" t="s">
        <v>14</v>
      </c>
      <c r="N229" s="4">
        <v>19</v>
      </c>
      <c r="O229" s="9" t="s">
        <v>50</v>
      </c>
      <c r="P229" s="5">
        <v>1</v>
      </c>
      <c r="Q229" s="5">
        <v>52</v>
      </c>
      <c r="R229" s="4">
        <v>19.769641666666669</v>
      </c>
      <c r="S229" s="4" t="s">
        <v>60</v>
      </c>
      <c r="T229" s="67">
        <v>43040</v>
      </c>
      <c r="U229" s="67">
        <v>43067</v>
      </c>
      <c r="V229" s="4" t="s">
        <v>316</v>
      </c>
      <c r="W229" s="4" t="s">
        <v>739</v>
      </c>
      <c r="X229" s="173" t="str">
        <f t="array" ref="X2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29" s="173">
        <f t="array" ref="Y2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2.2000000000000002</v>
      </c>
      <c r="Z229" s="173">
        <f>Table1[[#This Row],[V2.0 TEC Requirement (kWh/wk)]]*52/3</f>
        <v>38.133333333333333</v>
      </c>
      <c r="AA229" s="173">
        <f>IF(ISNUMBER(Table1[[#This Row],[Typical Electricity Consumption (TEC) (kWh/yr)]]),Table1[[#This Row],[Typical Electricity Consumption (TEC) (kWh/yr)]]-IF(Table1[[#This Row],[Maximum Document Size Width]]&gt;=275,A3_Annual,0),"")</f>
        <v>19.769641666666669</v>
      </c>
      <c r="AB229" s="173">
        <f t="array" ref="AB2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v>
      </c>
    </row>
    <row r="230" spans="1:28" ht="69">
      <c r="A230" s="3">
        <v>2307106</v>
      </c>
      <c r="B230" s="4" t="s">
        <v>306</v>
      </c>
      <c r="C230" s="4" t="s">
        <v>606</v>
      </c>
      <c r="D230" s="4" t="s">
        <v>740</v>
      </c>
      <c r="E230" s="4" t="s">
        <v>740</v>
      </c>
      <c r="F230" s="4" t="s">
        <v>741</v>
      </c>
      <c r="G230" s="4" t="s">
        <v>47</v>
      </c>
      <c r="H230" s="4" t="s">
        <v>48</v>
      </c>
      <c r="I230" s="4">
        <v>216</v>
      </c>
      <c r="J230" s="4">
        <v>356</v>
      </c>
      <c r="K230" s="4"/>
      <c r="L230" s="4" t="s">
        <v>49</v>
      </c>
      <c r="M230" s="4" t="s">
        <v>14</v>
      </c>
      <c r="N230" s="4">
        <v>19</v>
      </c>
      <c r="O230" s="9" t="s">
        <v>50</v>
      </c>
      <c r="P230" s="5">
        <v>1</v>
      </c>
      <c r="Q230" s="5">
        <v>52</v>
      </c>
      <c r="R230" s="4">
        <v>21.167033333333332</v>
      </c>
      <c r="S230" s="4" t="s">
        <v>60</v>
      </c>
      <c r="T230" s="67">
        <v>43040</v>
      </c>
      <c r="U230" s="67">
        <v>43067</v>
      </c>
      <c r="V230" s="4" t="s">
        <v>316</v>
      </c>
      <c r="W230" s="4" t="s">
        <v>742</v>
      </c>
      <c r="X230" s="173" t="str">
        <f t="array" ref="X2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0" s="173">
        <f t="array" ref="Y2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2.52</v>
      </c>
      <c r="Z230" s="173">
        <f>Table1[[#This Row],[V2.0 TEC Requirement (kWh/wk)]]*52/3</f>
        <v>43.68</v>
      </c>
      <c r="AA230" s="173">
        <f>IF(ISNUMBER(Table1[[#This Row],[Typical Electricity Consumption (TEC) (kWh/yr)]]),Table1[[#This Row],[Typical Electricity Consumption (TEC) (kWh/yr)]]-IF(Table1[[#This Row],[Maximum Document Size Width]]&gt;=275,A3_Annual,0),"")</f>
        <v>21.167033333333332</v>
      </c>
      <c r="AB230" s="173">
        <f t="array" ref="AB2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231" spans="1:28" ht="69">
      <c r="A231" s="3">
        <v>2307107</v>
      </c>
      <c r="B231" s="4" t="s">
        <v>306</v>
      </c>
      <c r="C231" s="4" t="s">
        <v>606</v>
      </c>
      <c r="D231" s="4" t="s">
        <v>743</v>
      </c>
      <c r="E231" s="4" t="s">
        <v>743</v>
      </c>
      <c r="F231" s="4" t="s">
        <v>744</v>
      </c>
      <c r="G231" s="4" t="s">
        <v>55</v>
      </c>
      <c r="H231" s="4" t="s">
        <v>48</v>
      </c>
      <c r="I231" s="4">
        <v>216</v>
      </c>
      <c r="J231" s="4">
        <v>356</v>
      </c>
      <c r="K231" s="4"/>
      <c r="L231" s="4" t="s">
        <v>49</v>
      </c>
      <c r="M231" s="4" t="s">
        <v>11</v>
      </c>
      <c r="N231" s="4">
        <v>21</v>
      </c>
      <c r="O231" s="9" t="s">
        <v>50</v>
      </c>
      <c r="P231" s="5">
        <v>0.8</v>
      </c>
      <c r="Q231" s="5">
        <v>41.6</v>
      </c>
      <c r="R231" s="4">
        <v>20.697625000000002</v>
      </c>
      <c r="S231" s="4" t="s">
        <v>60</v>
      </c>
      <c r="T231" s="67">
        <v>43040</v>
      </c>
      <c r="U231" s="67">
        <v>43067</v>
      </c>
      <c r="V231" s="4" t="s">
        <v>316</v>
      </c>
      <c r="W231" s="4" t="s">
        <v>745</v>
      </c>
      <c r="X231" s="173" t="str">
        <f t="array" ref="X2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31" s="173">
        <f t="array" ref="Y2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0.96</v>
      </c>
      <c r="Z231" s="173">
        <f>Table1[[#This Row],[V2.0 TEC Requirement (kWh/wk)]]*52/3</f>
        <v>16.64</v>
      </c>
      <c r="AA231" s="173">
        <f>IF(ISNUMBER(Table1[[#This Row],[Typical Electricity Consumption (TEC) (kWh/yr)]]),Table1[[#This Row],[Typical Electricity Consumption (TEC) (kWh/yr)]]-IF(Table1[[#This Row],[Maximum Document Size Width]]&gt;=275,A3_Annual,0),"")</f>
        <v>20.697625000000002</v>
      </c>
      <c r="AB231" s="173">
        <f t="array" ref="AB2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v>
      </c>
    </row>
    <row r="232" spans="1:28" ht="69">
      <c r="A232" s="3">
        <v>2307108</v>
      </c>
      <c r="B232" s="4" t="s">
        <v>306</v>
      </c>
      <c r="C232" s="4" t="s">
        <v>606</v>
      </c>
      <c r="D232" s="4" t="s">
        <v>746</v>
      </c>
      <c r="E232" s="4" t="s">
        <v>746</v>
      </c>
      <c r="F232" s="4" t="s">
        <v>747</v>
      </c>
      <c r="G232" s="4" t="s">
        <v>47</v>
      </c>
      <c r="H232" s="4" t="s">
        <v>48</v>
      </c>
      <c r="I232" s="4">
        <v>216</v>
      </c>
      <c r="J232" s="4">
        <v>356</v>
      </c>
      <c r="K232" s="4"/>
      <c r="L232" s="4" t="s">
        <v>49</v>
      </c>
      <c r="M232" s="4" t="s">
        <v>11</v>
      </c>
      <c r="N232" s="4">
        <v>21</v>
      </c>
      <c r="O232" s="9" t="s">
        <v>50</v>
      </c>
      <c r="P232" s="5">
        <v>0.9</v>
      </c>
      <c r="Q232" s="5">
        <v>46.8</v>
      </c>
      <c r="R232" s="4">
        <v>23.309216666666664</v>
      </c>
      <c r="S232" s="4" t="s">
        <v>60</v>
      </c>
      <c r="T232" s="67">
        <v>43040</v>
      </c>
      <c r="U232" s="67">
        <v>43067</v>
      </c>
      <c r="V232" s="4" t="s">
        <v>316</v>
      </c>
      <c r="W232" s="4" t="s">
        <v>748</v>
      </c>
      <c r="X232" s="173" t="str">
        <f t="array" ref="X2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2" s="173">
        <f t="array" ref="Y2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1.5200000000000002</v>
      </c>
      <c r="Z232" s="173">
        <f>Table1[[#This Row],[V2.0 TEC Requirement (kWh/wk)]]*52/3</f>
        <v>26.346666666666668</v>
      </c>
      <c r="AA232" s="173">
        <f>IF(ISNUMBER(Table1[[#This Row],[Typical Electricity Consumption (TEC) (kWh/yr)]]),Table1[[#This Row],[Typical Electricity Consumption (TEC) (kWh/yr)]]-IF(Table1[[#This Row],[Maximum Document Size Width]]&gt;=275,A3_Annual,0),"")</f>
        <v>23.309216666666664</v>
      </c>
      <c r="AB232" s="173">
        <f t="array" ref="AB2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233" spans="1:28" ht="69">
      <c r="A233" s="3">
        <v>2307113</v>
      </c>
      <c r="B233" s="4" t="s">
        <v>306</v>
      </c>
      <c r="C233" s="4" t="s">
        <v>606</v>
      </c>
      <c r="D233" s="4" t="s">
        <v>749</v>
      </c>
      <c r="E233" s="4" t="s">
        <v>749</v>
      </c>
      <c r="F233" s="4" t="s">
        <v>750</v>
      </c>
      <c r="G233" s="4" t="s">
        <v>55</v>
      </c>
      <c r="H233" s="4" t="s">
        <v>48</v>
      </c>
      <c r="I233" s="4">
        <v>216</v>
      </c>
      <c r="J233" s="4">
        <v>356</v>
      </c>
      <c r="K233" s="4"/>
      <c r="L233" s="4" t="s">
        <v>49</v>
      </c>
      <c r="M233" s="4" t="s">
        <v>11</v>
      </c>
      <c r="N233" s="4">
        <v>27</v>
      </c>
      <c r="O233" s="9" t="s">
        <v>50</v>
      </c>
      <c r="P233" s="5">
        <v>1</v>
      </c>
      <c r="Q233" s="5">
        <v>52</v>
      </c>
      <c r="R233" s="4">
        <v>17.934800000000006</v>
      </c>
      <c r="S233" s="4" t="s">
        <v>60</v>
      </c>
      <c r="T233" s="67">
        <v>43040</v>
      </c>
      <c r="U233" s="67">
        <v>43067</v>
      </c>
      <c r="V233" s="4" t="s">
        <v>316</v>
      </c>
      <c r="W233" s="4" t="s">
        <v>751</v>
      </c>
      <c r="X233" s="173" t="str">
        <f t="array" ref="X2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33" s="173">
        <f t="array" ref="Y2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1.3199999999999998</v>
      </c>
      <c r="Z233" s="173">
        <f>Table1[[#This Row],[V2.0 TEC Requirement (kWh/wk)]]*52/3</f>
        <v>22.879999999999995</v>
      </c>
      <c r="AA233" s="173">
        <f>IF(ISNUMBER(Table1[[#This Row],[Typical Electricity Consumption (TEC) (kWh/yr)]]),Table1[[#This Row],[Typical Electricity Consumption (TEC) (kWh/yr)]]-IF(Table1[[#This Row],[Maximum Document Size Width]]&gt;=275,A3_Annual,0),"")</f>
        <v>17.934800000000006</v>
      </c>
      <c r="AB233" s="173">
        <f t="array" ref="AB2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17.299999999999997</v>
      </c>
    </row>
    <row r="234" spans="1:28" ht="69">
      <c r="A234" s="3">
        <v>2307114</v>
      </c>
      <c r="B234" s="4" t="s">
        <v>306</v>
      </c>
      <c r="C234" s="4" t="s">
        <v>606</v>
      </c>
      <c r="D234" s="4" t="s">
        <v>752</v>
      </c>
      <c r="E234" s="4" t="s">
        <v>752</v>
      </c>
      <c r="F234" s="4" t="s">
        <v>753</v>
      </c>
      <c r="G234" s="4" t="s">
        <v>47</v>
      </c>
      <c r="H234" s="4" t="s">
        <v>48</v>
      </c>
      <c r="I234" s="4">
        <v>216</v>
      </c>
      <c r="J234" s="4">
        <v>356</v>
      </c>
      <c r="K234" s="4"/>
      <c r="L234" s="4" t="s">
        <v>49</v>
      </c>
      <c r="M234" s="4" t="s">
        <v>11</v>
      </c>
      <c r="N234" s="4">
        <v>27</v>
      </c>
      <c r="O234" s="9" t="s">
        <v>248</v>
      </c>
      <c r="P234" s="5">
        <v>1</v>
      </c>
      <c r="Q234" s="5">
        <v>52</v>
      </c>
      <c r="R234" s="4">
        <v>19.169691666666665</v>
      </c>
      <c r="S234" s="4" t="s">
        <v>60</v>
      </c>
      <c r="T234" s="67">
        <v>43040</v>
      </c>
      <c r="U234" s="67">
        <v>43067</v>
      </c>
      <c r="V234" s="4" t="s">
        <v>316</v>
      </c>
      <c r="W234" s="4" t="s">
        <v>754</v>
      </c>
      <c r="X234" s="173" t="str">
        <f t="array" ref="X2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4" s="173">
        <f t="array" ref="Y2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1.9400000000000002</v>
      </c>
      <c r="Z234" s="173">
        <f>Table1[[#This Row],[V2.0 TEC Requirement (kWh/wk)]]*52/3</f>
        <v>33.626666666666672</v>
      </c>
      <c r="AA234" s="173">
        <f>IF(ISNUMBER(Table1[[#This Row],[Typical Electricity Consumption (TEC) (kWh/yr)]]),Table1[[#This Row],[Typical Electricity Consumption (TEC) (kWh/yr)]]-IF(Table1[[#This Row],[Maximum Document Size Width]]&gt;=275,A3_Annual,0),"")</f>
        <v>19.169691666666665</v>
      </c>
      <c r="AB234" s="173">
        <f t="array" ref="AB2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20.2</v>
      </c>
    </row>
    <row r="235" spans="1:28" ht="69">
      <c r="A235" s="3">
        <v>2307109</v>
      </c>
      <c r="B235" s="4" t="s">
        <v>306</v>
      </c>
      <c r="C235" s="4" t="s">
        <v>606</v>
      </c>
      <c r="D235" s="4" t="s">
        <v>755</v>
      </c>
      <c r="E235" s="4" t="s">
        <v>755</v>
      </c>
      <c r="F235" s="4" t="s">
        <v>756</v>
      </c>
      <c r="G235" s="4" t="s">
        <v>55</v>
      </c>
      <c r="H235" s="4" t="s">
        <v>48</v>
      </c>
      <c r="I235" s="4">
        <v>216</v>
      </c>
      <c r="J235" s="4">
        <v>356</v>
      </c>
      <c r="K235" s="4"/>
      <c r="L235" s="4" t="s">
        <v>49</v>
      </c>
      <c r="M235" s="4" t="s">
        <v>11</v>
      </c>
      <c r="N235" s="4">
        <v>29</v>
      </c>
      <c r="O235" s="9" t="s">
        <v>50</v>
      </c>
      <c r="P235" s="5">
        <v>1.2</v>
      </c>
      <c r="Q235" s="5">
        <v>62.4</v>
      </c>
      <c r="R235" s="4">
        <v>26.848575000000004</v>
      </c>
      <c r="S235" s="4" t="s">
        <v>60</v>
      </c>
      <c r="T235" s="67">
        <v>43040</v>
      </c>
      <c r="U235" s="67">
        <v>43067</v>
      </c>
      <c r="V235" s="4" t="s">
        <v>316</v>
      </c>
      <c r="W235" s="4" t="s">
        <v>757</v>
      </c>
      <c r="X235" s="173" t="str">
        <f t="array" ref="X2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35" s="173">
        <f t="array" ref="Y2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1.44</v>
      </c>
      <c r="Z235" s="173">
        <f>Table1[[#This Row],[V2.0 TEC Requirement (kWh/wk)]]*52/3</f>
        <v>24.959999999999997</v>
      </c>
      <c r="AA235" s="173">
        <f>IF(ISNUMBER(Table1[[#This Row],[Typical Electricity Consumption (TEC) (kWh/yr)]]),Table1[[#This Row],[Typical Electricity Consumption (TEC) (kWh/yr)]]-IF(Table1[[#This Row],[Maximum Document Size Width]]&gt;=275,A3_Annual,0),"")</f>
        <v>26.848575000000004</v>
      </c>
      <c r="AB235" s="173">
        <f t="array" ref="AB2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18.699999999999996</v>
      </c>
    </row>
    <row r="236" spans="1:28" ht="103.15">
      <c r="A236" s="3">
        <v>2307110</v>
      </c>
      <c r="B236" s="4" t="s">
        <v>306</v>
      </c>
      <c r="C236" s="4" t="s">
        <v>606</v>
      </c>
      <c r="D236" s="4" t="s">
        <v>758</v>
      </c>
      <c r="E236" s="4" t="s">
        <v>758</v>
      </c>
      <c r="F236" s="4" t="s">
        <v>759</v>
      </c>
      <c r="G236" s="4" t="s">
        <v>47</v>
      </c>
      <c r="H236" s="4" t="s">
        <v>48</v>
      </c>
      <c r="I236" s="4">
        <v>216</v>
      </c>
      <c r="J236" s="4">
        <v>356</v>
      </c>
      <c r="K236" s="4"/>
      <c r="L236" s="4" t="s">
        <v>49</v>
      </c>
      <c r="M236" s="4" t="s">
        <v>11</v>
      </c>
      <c r="N236" s="4">
        <v>29</v>
      </c>
      <c r="O236" s="9" t="s">
        <v>50</v>
      </c>
      <c r="P236" s="5">
        <v>1.3</v>
      </c>
      <c r="Q236" s="5">
        <v>67.599999999999994</v>
      </c>
      <c r="R236" s="4">
        <v>30.531474999999997</v>
      </c>
      <c r="S236" s="4" t="s">
        <v>60</v>
      </c>
      <c r="T236" s="67">
        <v>43040</v>
      </c>
      <c r="U236" s="67">
        <v>43067</v>
      </c>
      <c r="V236" s="4" t="s">
        <v>316</v>
      </c>
      <c r="W236" s="4" t="s">
        <v>760</v>
      </c>
      <c r="X236" s="173" t="str">
        <f t="array" ref="X2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6" s="173">
        <f t="array" ref="Y2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2.08</v>
      </c>
      <c r="Z236" s="173">
        <f>Table1[[#This Row],[V2.0 TEC Requirement (kWh/wk)]]*52/3</f>
        <v>36.053333333333335</v>
      </c>
      <c r="AA236" s="173">
        <f>IF(ISNUMBER(Table1[[#This Row],[Typical Electricity Consumption (TEC) (kWh/yr)]]),Table1[[#This Row],[Typical Electricity Consumption (TEC) (kWh/yr)]]-IF(Table1[[#This Row],[Maximum Document Size Width]]&gt;=275,A3_Annual,0),"")</f>
        <v>30.531474999999997</v>
      </c>
      <c r="AB236" s="173">
        <f t="array" ref="AB2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21.4</v>
      </c>
    </row>
    <row r="237" spans="1:28" ht="69">
      <c r="A237" s="3">
        <v>2307111</v>
      </c>
      <c r="B237" s="4" t="s">
        <v>306</v>
      </c>
      <c r="C237" s="4" t="s">
        <v>606</v>
      </c>
      <c r="D237" s="4" t="s">
        <v>761</v>
      </c>
      <c r="E237" s="4" t="s">
        <v>761</v>
      </c>
      <c r="F237" s="4"/>
      <c r="G237" s="4" t="s">
        <v>55</v>
      </c>
      <c r="H237" s="4" t="s">
        <v>48</v>
      </c>
      <c r="I237" s="4">
        <v>216</v>
      </c>
      <c r="J237" s="4">
        <v>356</v>
      </c>
      <c r="K237" s="4"/>
      <c r="L237" s="4" t="s">
        <v>49</v>
      </c>
      <c r="M237" s="4" t="s">
        <v>11</v>
      </c>
      <c r="N237" s="4">
        <v>31</v>
      </c>
      <c r="O237" s="9" t="s">
        <v>50</v>
      </c>
      <c r="P237" s="5">
        <v>1.4</v>
      </c>
      <c r="Q237" s="5">
        <v>72.8</v>
      </c>
      <c r="R237" s="4">
        <v>30.06260833333333</v>
      </c>
      <c r="S237" s="4" t="s">
        <v>60</v>
      </c>
      <c r="T237" s="67">
        <v>43040</v>
      </c>
      <c r="U237" s="67">
        <v>43067</v>
      </c>
      <c r="V237" s="4" t="s">
        <v>316</v>
      </c>
      <c r="W237" s="4" t="s">
        <v>762</v>
      </c>
      <c r="X237" s="173" t="str">
        <f t="array" ref="X2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37" s="173">
        <f t="array" ref="Y2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1.61</v>
      </c>
      <c r="Z237" s="173">
        <f>Table1[[#This Row],[V2.0 TEC Requirement (kWh/wk)]]*52/3</f>
        <v>27.906666666666666</v>
      </c>
      <c r="AA237" s="173">
        <f>IF(ISNUMBER(Table1[[#This Row],[Typical Electricity Consumption (TEC) (kWh/yr)]]),Table1[[#This Row],[Typical Electricity Consumption (TEC) (kWh/yr)]]-IF(Table1[[#This Row],[Maximum Document Size Width]]&gt;=275,A3_Annual,0),"")</f>
        <v>30.06260833333333</v>
      </c>
      <c r="AB237" s="173">
        <f t="array" ref="AB2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20.099999999999998</v>
      </c>
    </row>
    <row r="238" spans="1:28" ht="69">
      <c r="A238" s="3">
        <v>2307112</v>
      </c>
      <c r="B238" s="4" t="s">
        <v>306</v>
      </c>
      <c r="C238" s="4" t="s">
        <v>606</v>
      </c>
      <c r="D238" s="4" t="s">
        <v>763</v>
      </c>
      <c r="E238" s="4" t="s">
        <v>763</v>
      </c>
      <c r="F238" s="4"/>
      <c r="G238" s="4" t="s">
        <v>47</v>
      </c>
      <c r="H238" s="4" t="s">
        <v>48</v>
      </c>
      <c r="I238" s="4">
        <v>216</v>
      </c>
      <c r="J238" s="4">
        <v>356</v>
      </c>
      <c r="K238" s="4"/>
      <c r="L238" s="4" t="s">
        <v>49</v>
      </c>
      <c r="M238" s="4" t="s">
        <v>11</v>
      </c>
      <c r="N238" s="4">
        <v>31</v>
      </c>
      <c r="O238" s="9" t="s">
        <v>50</v>
      </c>
      <c r="P238" s="5">
        <v>1.4</v>
      </c>
      <c r="Q238" s="5">
        <v>72.8</v>
      </c>
      <c r="R238" s="4">
        <v>31.239000000000001</v>
      </c>
      <c r="S238" s="4" t="s">
        <v>60</v>
      </c>
      <c r="T238" s="67">
        <v>43040</v>
      </c>
      <c r="U238" s="67">
        <v>43067</v>
      </c>
      <c r="V238" s="4" t="s">
        <v>316</v>
      </c>
      <c r="W238" s="4" t="s">
        <v>764</v>
      </c>
      <c r="X238" s="173" t="str">
        <f t="array" ref="X2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8" s="173">
        <f t="array" ref="Y2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2.2600000000000002</v>
      </c>
      <c r="Z238" s="173">
        <f>Table1[[#This Row],[V2.0 TEC Requirement (kWh/wk)]]*52/3</f>
        <v>39.173333333333339</v>
      </c>
      <c r="AA238" s="173">
        <f>IF(ISNUMBER(Table1[[#This Row],[Typical Electricity Consumption (TEC) (kWh/yr)]]),Table1[[#This Row],[Typical Electricity Consumption (TEC) (kWh/yr)]]-IF(Table1[[#This Row],[Maximum Document Size Width]]&gt;=275,A3_Annual,0),"")</f>
        <v>31.239000000000001</v>
      </c>
      <c r="AB238" s="173">
        <f t="array" ref="AB2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22.599999999999998</v>
      </c>
    </row>
    <row r="239" spans="1:28" ht="23.45">
      <c r="A239" s="3">
        <v>2245503</v>
      </c>
      <c r="B239" s="4" t="s">
        <v>765</v>
      </c>
      <c r="C239" s="4" t="s">
        <v>766</v>
      </c>
      <c r="D239" s="4" t="s">
        <v>767</v>
      </c>
      <c r="E239" s="4" t="s">
        <v>768</v>
      </c>
      <c r="F239" s="4"/>
      <c r="G239" s="4" t="s">
        <v>47</v>
      </c>
      <c r="H239" s="4" t="s">
        <v>48</v>
      </c>
      <c r="I239" s="4">
        <v>297</v>
      </c>
      <c r="J239" s="4">
        <v>432</v>
      </c>
      <c r="K239" s="4"/>
      <c r="L239" s="4" t="s">
        <v>49</v>
      </c>
      <c r="M239" s="4" t="s">
        <v>11</v>
      </c>
      <c r="N239" s="4">
        <v>100</v>
      </c>
      <c r="O239" s="9" t="s">
        <v>50</v>
      </c>
      <c r="P239" s="5">
        <v>13.477</v>
      </c>
      <c r="Q239" s="5">
        <v>700.80399999999997</v>
      </c>
      <c r="R239" s="4">
        <v>186.34719999999993</v>
      </c>
      <c r="S239" s="4" t="s">
        <v>60</v>
      </c>
      <c r="T239" s="67">
        <v>42294</v>
      </c>
      <c r="U239" s="67">
        <v>42227</v>
      </c>
      <c r="V239" s="4" t="s">
        <v>56</v>
      </c>
      <c r="W239" s="4" t="s">
        <v>769</v>
      </c>
      <c r="X239" s="173" t="str">
        <f t="array" ref="X2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39" s="173">
        <f t="array" ref="Y2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24.150000000000002</v>
      </c>
      <c r="Z239" s="173">
        <f>Table1[[#This Row],[V2.0 TEC Requirement (kWh/wk)]]*52/3</f>
        <v>418.60000000000008</v>
      </c>
      <c r="AA239" s="173">
        <f>IF(ISNUMBER(Table1[[#This Row],[Typical Electricity Consumption (TEC) (kWh/yr)]]),Table1[[#This Row],[Typical Electricity Consumption (TEC) (kWh/yr)]]-IF(Table1[[#This Row],[Maximum Document Size Width]]&gt;=275,A3_Annual,0),"")</f>
        <v>186.34719999999993</v>
      </c>
      <c r="AB239" s="173">
        <f t="array" ref="AB2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150.80000000000001</v>
      </c>
    </row>
    <row r="240" spans="1:28" ht="34.9">
      <c r="A240" s="3">
        <v>2235540</v>
      </c>
      <c r="B240" s="4" t="s">
        <v>765</v>
      </c>
      <c r="C240" s="4" t="s">
        <v>766</v>
      </c>
      <c r="D240" s="4" t="s">
        <v>770</v>
      </c>
      <c r="E240" s="4" t="s">
        <v>771</v>
      </c>
      <c r="F240" s="4" t="s">
        <v>772</v>
      </c>
      <c r="G240" s="4" t="s">
        <v>47</v>
      </c>
      <c r="H240" s="4" t="s">
        <v>48</v>
      </c>
      <c r="I240" s="4">
        <v>297</v>
      </c>
      <c r="J240" s="4">
        <v>432</v>
      </c>
      <c r="K240" s="4"/>
      <c r="L240" s="4" t="s">
        <v>49</v>
      </c>
      <c r="M240" s="4" t="s">
        <v>11</v>
      </c>
      <c r="N240" s="4">
        <v>36</v>
      </c>
      <c r="O240" s="9" t="s">
        <v>50</v>
      </c>
      <c r="P240" s="5">
        <v>1.823</v>
      </c>
      <c r="Q240" s="5">
        <v>94.796000000000006</v>
      </c>
      <c r="R240" s="4">
        <v>26.923000000000002</v>
      </c>
      <c r="S240" s="4" t="s">
        <v>60</v>
      </c>
      <c r="T240" s="67">
        <v>42182</v>
      </c>
      <c r="U240" s="67">
        <v>42121</v>
      </c>
      <c r="V240" s="4" t="s">
        <v>56</v>
      </c>
      <c r="W240" s="4" t="s">
        <v>773</v>
      </c>
      <c r="X240" s="173" t="str">
        <f t="array" ref="X2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0" s="173">
        <f t="array" ref="Y2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3.11</v>
      </c>
      <c r="Z240" s="173">
        <f>Table1[[#This Row],[V2.0 TEC Requirement (kWh/wk)]]*52/3</f>
        <v>53.906666666666666</v>
      </c>
      <c r="AA240" s="173">
        <f>IF(ISNUMBER(Table1[[#This Row],[Typical Electricity Consumption (TEC) (kWh/yr)]]),Table1[[#This Row],[Typical Electricity Consumption (TEC) (kWh/yr)]]-IF(Table1[[#This Row],[Maximum Document Size Width]]&gt;=275,A3_Annual,0),"")</f>
        <v>26.923000000000002</v>
      </c>
      <c r="AB240" s="173">
        <f t="array" ref="AB2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25.599999999999998</v>
      </c>
    </row>
    <row r="241" spans="1:28" ht="34.9">
      <c r="A241" s="3">
        <v>2235541</v>
      </c>
      <c r="B241" s="4" t="s">
        <v>765</v>
      </c>
      <c r="C241" s="4" t="s">
        <v>766</v>
      </c>
      <c r="D241" s="4" t="s">
        <v>774</v>
      </c>
      <c r="E241" s="4" t="s">
        <v>771</v>
      </c>
      <c r="F241" s="4" t="s">
        <v>775</v>
      </c>
      <c r="G241" s="4" t="s">
        <v>47</v>
      </c>
      <c r="H241" s="4" t="s">
        <v>48</v>
      </c>
      <c r="I241" s="4">
        <v>297</v>
      </c>
      <c r="J241" s="4">
        <v>432</v>
      </c>
      <c r="K241" s="4"/>
      <c r="L241" s="4" t="s">
        <v>49</v>
      </c>
      <c r="M241" s="4" t="s">
        <v>11</v>
      </c>
      <c r="N241" s="4">
        <v>28</v>
      </c>
      <c r="O241" s="9" t="s">
        <v>50</v>
      </c>
      <c r="P241" s="5">
        <v>1.379</v>
      </c>
      <c r="Q241" s="5">
        <v>71.707999999999998</v>
      </c>
      <c r="R241" s="4">
        <v>21.144500000000001</v>
      </c>
      <c r="S241" s="4" t="s">
        <v>60</v>
      </c>
      <c r="T241" s="67">
        <v>42151</v>
      </c>
      <c r="U241" s="67">
        <v>42121</v>
      </c>
      <c r="V241" s="4" t="s">
        <v>56</v>
      </c>
      <c r="W241" s="4" t="s">
        <v>776</v>
      </c>
      <c r="X241" s="173" t="str">
        <f t="array" ref="X2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1" s="173">
        <f t="array" ref="Y2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2.31</v>
      </c>
      <c r="Z241" s="173">
        <f>Table1[[#This Row],[V2.0 TEC Requirement (kWh/wk)]]*52/3</f>
        <v>40.04</v>
      </c>
      <c r="AA241" s="173">
        <f>IF(ISNUMBER(Table1[[#This Row],[Typical Electricity Consumption (TEC) (kWh/yr)]]),Table1[[#This Row],[Typical Electricity Consumption (TEC) (kWh/yr)]]-IF(Table1[[#This Row],[Maximum Document Size Width]]&gt;=275,A3_Annual,0),"")</f>
        <v>21.144500000000001</v>
      </c>
      <c r="AB241" s="173">
        <f t="array" ref="AB2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242" spans="1:28" ht="34.9">
      <c r="A242" s="3">
        <v>2235542</v>
      </c>
      <c r="B242" s="4" t="s">
        <v>765</v>
      </c>
      <c r="C242" s="4" t="s">
        <v>766</v>
      </c>
      <c r="D242" s="4" t="s">
        <v>777</v>
      </c>
      <c r="E242" s="4" t="s">
        <v>771</v>
      </c>
      <c r="F242" s="4" t="s">
        <v>778</v>
      </c>
      <c r="G242" s="4" t="s">
        <v>47</v>
      </c>
      <c r="H242" s="4" t="s">
        <v>48</v>
      </c>
      <c r="I242" s="4">
        <v>297</v>
      </c>
      <c r="J242" s="4">
        <v>432</v>
      </c>
      <c r="K242" s="4"/>
      <c r="L242" s="4" t="s">
        <v>49</v>
      </c>
      <c r="M242" s="4" t="s">
        <v>11</v>
      </c>
      <c r="N242" s="4">
        <v>22</v>
      </c>
      <c r="O242" s="9" t="s">
        <v>50</v>
      </c>
      <c r="P242" s="5">
        <v>1.0960000000000001</v>
      </c>
      <c r="Q242" s="5">
        <v>56.991999999999997</v>
      </c>
      <c r="R242" s="4">
        <v>17.509916666666669</v>
      </c>
      <c r="S242" s="4" t="s">
        <v>60</v>
      </c>
      <c r="T242" s="67">
        <v>42151</v>
      </c>
      <c r="U242" s="67">
        <v>42121</v>
      </c>
      <c r="V242" s="4" t="s">
        <v>56</v>
      </c>
      <c r="W242" s="4" t="s">
        <v>779</v>
      </c>
      <c r="X242" s="173" t="str">
        <f t="array" ref="X2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2" s="173">
        <f t="array" ref="Y2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1.8900000000000001</v>
      </c>
      <c r="Z242" s="173">
        <f>Table1[[#This Row],[V2.0 TEC Requirement (kWh/wk)]]*52/3</f>
        <v>32.76</v>
      </c>
      <c r="AA242" s="173">
        <f>IF(ISNUMBER(Table1[[#This Row],[Typical Electricity Consumption (TEC) (kWh/yr)]]),Table1[[#This Row],[Typical Electricity Consumption (TEC) (kWh/yr)]]-IF(Table1[[#This Row],[Maximum Document Size Width]]&gt;=275,A3_Annual,0),"")</f>
        <v>17.509916666666669</v>
      </c>
      <c r="AB242" s="173">
        <f t="array" ref="AB2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v>
      </c>
    </row>
    <row r="243" spans="1:28" ht="23.45">
      <c r="A243" s="3">
        <v>2275588</v>
      </c>
      <c r="B243" s="4" t="s">
        <v>765</v>
      </c>
      <c r="C243" s="4" t="s">
        <v>766</v>
      </c>
      <c r="D243" s="4" t="s">
        <v>780</v>
      </c>
      <c r="E243" s="4" t="s">
        <v>781</v>
      </c>
      <c r="F243" s="4"/>
      <c r="G243" s="4" t="s">
        <v>47</v>
      </c>
      <c r="H243" s="4" t="s">
        <v>48</v>
      </c>
      <c r="I243" s="4">
        <v>297</v>
      </c>
      <c r="J243" s="4">
        <v>432</v>
      </c>
      <c r="K243" s="4"/>
      <c r="L243" s="4" t="s">
        <v>49</v>
      </c>
      <c r="M243" s="4" t="s">
        <v>11</v>
      </c>
      <c r="N243" s="4">
        <v>36</v>
      </c>
      <c r="O243" s="9" t="s">
        <v>50</v>
      </c>
      <c r="P243" s="5">
        <v>1.833</v>
      </c>
      <c r="Q243" s="5">
        <v>95.316000000000003</v>
      </c>
      <c r="R243" s="4">
        <v>27.105</v>
      </c>
      <c r="S243" s="4" t="s">
        <v>60</v>
      </c>
      <c r="T243" s="67">
        <v>42671</v>
      </c>
      <c r="U243" s="67">
        <v>42598</v>
      </c>
      <c r="V243" s="4" t="s">
        <v>56</v>
      </c>
      <c r="W243" s="4" t="s">
        <v>782</v>
      </c>
      <c r="X243" s="173" t="str">
        <f t="array" ref="X2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3" s="173">
        <f t="array" ref="Y2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3.11</v>
      </c>
      <c r="Z243" s="173">
        <f>Table1[[#This Row],[V2.0 TEC Requirement (kWh/wk)]]*52/3</f>
        <v>53.906666666666666</v>
      </c>
      <c r="AA243" s="173">
        <f>IF(ISNUMBER(Table1[[#This Row],[Typical Electricity Consumption (TEC) (kWh/yr)]]),Table1[[#This Row],[Typical Electricity Consumption (TEC) (kWh/yr)]]-IF(Table1[[#This Row],[Maximum Document Size Width]]&gt;=275,A3_Annual,0),"")</f>
        <v>27.105</v>
      </c>
      <c r="AB243" s="173">
        <f t="array" ref="AB2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25.599999999999998</v>
      </c>
    </row>
    <row r="244" spans="1:28" ht="23.45">
      <c r="A244" s="3">
        <v>2275589</v>
      </c>
      <c r="B244" s="4" t="s">
        <v>765</v>
      </c>
      <c r="C244" s="4" t="s">
        <v>766</v>
      </c>
      <c r="D244" s="4" t="s">
        <v>783</v>
      </c>
      <c r="E244" s="4" t="s">
        <v>781</v>
      </c>
      <c r="F244" s="4"/>
      <c r="G244" s="4" t="s">
        <v>47</v>
      </c>
      <c r="H244" s="4" t="s">
        <v>48</v>
      </c>
      <c r="I244" s="4">
        <v>297</v>
      </c>
      <c r="J244" s="4">
        <v>432</v>
      </c>
      <c r="K244" s="4"/>
      <c r="L244" s="4" t="s">
        <v>49</v>
      </c>
      <c r="M244" s="4" t="s">
        <v>11</v>
      </c>
      <c r="N244" s="4">
        <v>30</v>
      </c>
      <c r="O244" s="9" t="s">
        <v>50</v>
      </c>
      <c r="P244" s="5">
        <v>1.4670000000000001</v>
      </c>
      <c r="Q244" s="5">
        <v>76.284000000000006</v>
      </c>
      <c r="R244" s="4">
        <v>22.345916666666668</v>
      </c>
      <c r="S244" s="4" t="s">
        <v>60</v>
      </c>
      <c r="T244" s="67">
        <v>42671</v>
      </c>
      <c r="U244" s="67">
        <v>42598</v>
      </c>
      <c r="V244" s="4" t="s">
        <v>56</v>
      </c>
      <c r="W244" s="4" t="s">
        <v>784</v>
      </c>
      <c r="X244" s="173" t="str">
        <f t="array" ref="X2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4" s="173">
        <f t="array" ref="Y2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244" s="173">
        <f>Table1[[#This Row],[V2.0 TEC Requirement (kWh/wk)]]*52/3</f>
        <v>42.466666666666661</v>
      </c>
      <c r="AA244" s="173">
        <f>IF(ISNUMBER(Table1[[#This Row],[Typical Electricity Consumption (TEC) (kWh/yr)]]),Table1[[#This Row],[Typical Electricity Consumption (TEC) (kWh/yr)]]-IF(Table1[[#This Row],[Maximum Document Size Width]]&gt;=275,A3_Annual,0),"")</f>
        <v>22.345916666666668</v>
      </c>
      <c r="AB244" s="173">
        <f t="array" ref="AB2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245" spans="1:28" ht="23.45">
      <c r="A245" s="3">
        <v>2303526</v>
      </c>
      <c r="B245" s="4" t="s">
        <v>765</v>
      </c>
      <c r="C245" s="4" t="s">
        <v>766</v>
      </c>
      <c r="D245" s="4" t="s">
        <v>785</v>
      </c>
      <c r="E245" s="4" t="s">
        <v>786</v>
      </c>
      <c r="F245" s="4"/>
      <c r="G245" s="4" t="s">
        <v>47</v>
      </c>
      <c r="H245" s="4" t="s">
        <v>48</v>
      </c>
      <c r="I245" s="4">
        <v>297</v>
      </c>
      <c r="J245" s="4">
        <v>432</v>
      </c>
      <c r="K245" s="4"/>
      <c r="L245" s="4" t="s">
        <v>49</v>
      </c>
      <c r="M245" s="4" t="s">
        <v>11</v>
      </c>
      <c r="N245" s="4">
        <v>36</v>
      </c>
      <c r="O245" s="9" t="s">
        <v>50</v>
      </c>
      <c r="P245" s="5">
        <v>1.742</v>
      </c>
      <c r="Q245" s="5">
        <v>90.584000000000003</v>
      </c>
      <c r="R245" s="4">
        <v>25.922000000000001</v>
      </c>
      <c r="S245" s="4" t="s">
        <v>60</v>
      </c>
      <c r="T245" s="67">
        <v>43066</v>
      </c>
      <c r="U245" s="67">
        <v>42990</v>
      </c>
      <c r="V245" s="4" t="s">
        <v>56</v>
      </c>
      <c r="W245" s="4" t="s">
        <v>787</v>
      </c>
      <c r="X245" s="173" t="str">
        <f t="array" ref="X2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5" s="173">
        <f t="array" ref="Y2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3.11</v>
      </c>
      <c r="Z245" s="173">
        <f>Table1[[#This Row],[V2.0 TEC Requirement (kWh/wk)]]*52/3</f>
        <v>53.906666666666666</v>
      </c>
      <c r="AA245" s="173">
        <f>IF(ISNUMBER(Table1[[#This Row],[Typical Electricity Consumption (TEC) (kWh/yr)]]),Table1[[#This Row],[Typical Electricity Consumption (TEC) (kWh/yr)]]-IF(Table1[[#This Row],[Maximum Document Size Width]]&gt;=275,A3_Annual,0),"")</f>
        <v>25.922000000000001</v>
      </c>
      <c r="AB245" s="173">
        <f t="array" ref="AB2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25.599999999999998</v>
      </c>
    </row>
    <row r="246" spans="1:28" ht="23.45">
      <c r="A246" s="3">
        <v>2303527</v>
      </c>
      <c r="B246" s="4" t="s">
        <v>765</v>
      </c>
      <c r="C246" s="4" t="s">
        <v>766</v>
      </c>
      <c r="D246" s="4" t="s">
        <v>788</v>
      </c>
      <c r="E246" s="4" t="s">
        <v>786</v>
      </c>
      <c r="F246" s="4"/>
      <c r="G246" s="4" t="s">
        <v>47</v>
      </c>
      <c r="H246" s="4" t="s">
        <v>48</v>
      </c>
      <c r="I246" s="4">
        <v>297</v>
      </c>
      <c r="J246" s="4">
        <v>432</v>
      </c>
      <c r="K246" s="4"/>
      <c r="L246" s="4" t="s">
        <v>49</v>
      </c>
      <c r="M246" s="4" t="s">
        <v>11</v>
      </c>
      <c r="N246" s="4">
        <v>30</v>
      </c>
      <c r="O246" s="9" t="s">
        <v>50</v>
      </c>
      <c r="P246" s="5">
        <v>1.387</v>
      </c>
      <c r="Q246" s="5">
        <v>72.123999999999995</v>
      </c>
      <c r="R246" s="4">
        <v>21.30158333333333</v>
      </c>
      <c r="S246" s="4" t="s">
        <v>60</v>
      </c>
      <c r="T246" s="67">
        <v>43066</v>
      </c>
      <c r="U246" s="67">
        <v>42990</v>
      </c>
      <c r="V246" s="4" t="s">
        <v>56</v>
      </c>
      <c r="W246" s="4" t="s">
        <v>789</v>
      </c>
      <c r="X246" s="173" t="str">
        <f t="array" ref="X2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6" s="173">
        <f t="array" ref="Y2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246" s="173">
        <f>Table1[[#This Row],[V2.0 TEC Requirement (kWh/wk)]]*52/3</f>
        <v>42.466666666666661</v>
      </c>
      <c r="AA246" s="173">
        <f>IF(ISNUMBER(Table1[[#This Row],[Typical Electricity Consumption (TEC) (kWh/yr)]]),Table1[[#This Row],[Typical Electricity Consumption (TEC) (kWh/yr)]]-IF(Table1[[#This Row],[Maximum Document Size Width]]&gt;=275,A3_Annual,0),"")</f>
        <v>21.30158333333333</v>
      </c>
      <c r="AB246" s="173">
        <f t="array" ref="AB2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247" spans="1:28" ht="34.9">
      <c r="A247" s="3">
        <v>2302278</v>
      </c>
      <c r="B247" s="4" t="s">
        <v>765</v>
      </c>
      <c r="C247" s="4" t="s">
        <v>766</v>
      </c>
      <c r="D247" s="4" t="s">
        <v>790</v>
      </c>
      <c r="E247" s="4" t="s">
        <v>790</v>
      </c>
      <c r="F247" s="4"/>
      <c r="G247" s="4" t="s">
        <v>47</v>
      </c>
      <c r="H247" s="4" t="s">
        <v>48</v>
      </c>
      <c r="I247" s="4">
        <v>297</v>
      </c>
      <c r="J247" s="4">
        <v>432</v>
      </c>
      <c r="K247" s="4"/>
      <c r="L247" s="4" t="s">
        <v>49</v>
      </c>
      <c r="M247" s="4" t="s">
        <v>11</v>
      </c>
      <c r="N247" s="4">
        <v>120</v>
      </c>
      <c r="O247" s="9" t="s">
        <v>50</v>
      </c>
      <c r="P247" s="5">
        <v>17.658999999999999</v>
      </c>
      <c r="Q247" s="5">
        <v>918.26800000000003</v>
      </c>
      <c r="R247" s="4">
        <v>240.70020000000005</v>
      </c>
      <c r="S247" s="4" t="s">
        <v>60</v>
      </c>
      <c r="T247" s="67">
        <v>43069</v>
      </c>
      <c r="U247" s="67">
        <v>42963</v>
      </c>
      <c r="V247" s="4" t="s">
        <v>56</v>
      </c>
      <c r="W247" s="4" t="s">
        <v>791</v>
      </c>
      <c r="X247" s="173" t="str">
        <f t="array" ref="X2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7" s="173">
        <f t="array" ref="Y2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36.15</v>
      </c>
      <c r="Z247" s="173">
        <f>Table1[[#This Row],[V2.0 TEC Requirement (kWh/wk)]]*52/3</f>
        <v>626.6</v>
      </c>
      <c r="AA247" s="173">
        <f>IF(ISNUMBER(Table1[[#This Row],[Typical Electricity Consumption (TEC) (kWh/yr)]]),Table1[[#This Row],[Typical Electricity Consumption (TEC) (kWh/yr)]]-IF(Table1[[#This Row],[Maximum Document Size Width]]&gt;=275,A3_Annual,0),"")</f>
        <v>240.70020000000005</v>
      </c>
      <c r="AB247" s="173">
        <f t="array" ref="AB2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226.8</v>
      </c>
    </row>
    <row r="248" spans="1:28" ht="34.9">
      <c r="A248" s="3">
        <v>2302277</v>
      </c>
      <c r="B248" s="4" t="s">
        <v>765</v>
      </c>
      <c r="C248" s="4" t="s">
        <v>766</v>
      </c>
      <c r="D248" s="4" t="s">
        <v>792</v>
      </c>
      <c r="E248" s="4" t="s">
        <v>792</v>
      </c>
      <c r="F248" s="4"/>
      <c r="G248" s="4" t="s">
        <v>47</v>
      </c>
      <c r="H248" s="4" t="s">
        <v>48</v>
      </c>
      <c r="I248" s="4">
        <v>297</v>
      </c>
      <c r="J248" s="4">
        <v>432</v>
      </c>
      <c r="K248" s="4"/>
      <c r="L248" s="4" t="s">
        <v>49</v>
      </c>
      <c r="M248" s="4" t="s">
        <v>11</v>
      </c>
      <c r="N248" s="4">
        <v>136</v>
      </c>
      <c r="O248" s="9" t="s">
        <v>50</v>
      </c>
      <c r="P248" s="5">
        <v>21.574999999999999</v>
      </c>
      <c r="Q248" s="5">
        <v>1121.9000000000001</v>
      </c>
      <c r="R248" s="4">
        <v>291.60820000000001</v>
      </c>
      <c r="S248" s="4" t="s">
        <v>60</v>
      </c>
      <c r="T248" s="67">
        <v>43069</v>
      </c>
      <c r="U248" s="67">
        <v>42963</v>
      </c>
      <c r="V248" s="4" t="s">
        <v>56</v>
      </c>
      <c r="W248" s="4" t="s">
        <v>793</v>
      </c>
      <c r="X248" s="173" t="str">
        <f t="array" ref="X2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48" s="173">
        <f t="array" ref="Y2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45.749999999999993</v>
      </c>
      <c r="Z248" s="173">
        <f>Table1[[#This Row],[V2.0 TEC Requirement (kWh/wk)]]*52/3</f>
        <v>792.99999999999989</v>
      </c>
      <c r="AA248" s="173">
        <f>IF(ISNUMBER(Table1[[#This Row],[Typical Electricity Consumption (TEC) (kWh/yr)]]),Table1[[#This Row],[Typical Electricity Consumption (TEC) (kWh/yr)]]-IF(Table1[[#This Row],[Maximum Document Size Width]]&gt;=275,A3_Annual,0),"")</f>
        <v>291.60820000000001</v>
      </c>
      <c r="AB248" s="173">
        <f t="array" ref="AB2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287.59999999999997</v>
      </c>
    </row>
    <row r="249" spans="1:28" ht="34.9">
      <c r="A249" s="3">
        <v>2302279</v>
      </c>
      <c r="B249" s="4" t="s">
        <v>765</v>
      </c>
      <c r="C249" s="4" t="s">
        <v>766</v>
      </c>
      <c r="D249" s="4" t="s">
        <v>794</v>
      </c>
      <c r="E249" s="4" t="s">
        <v>794</v>
      </c>
      <c r="F249" s="4"/>
      <c r="G249" s="4" t="s">
        <v>55</v>
      </c>
      <c r="H249" s="4" t="s">
        <v>48</v>
      </c>
      <c r="I249" s="4">
        <v>297</v>
      </c>
      <c r="J249" s="4">
        <v>432</v>
      </c>
      <c r="K249" s="4"/>
      <c r="L249" s="4" t="s">
        <v>49</v>
      </c>
      <c r="M249" s="4" t="s">
        <v>11</v>
      </c>
      <c r="N249" s="4">
        <v>136</v>
      </c>
      <c r="O249" s="9" t="s">
        <v>50</v>
      </c>
      <c r="P249" s="5">
        <v>21.082000000000001</v>
      </c>
      <c r="Q249" s="5">
        <v>1096.2639999999999</v>
      </c>
      <c r="R249" s="4">
        <v>285.19920000000008</v>
      </c>
      <c r="S249" s="4" t="s">
        <v>60</v>
      </c>
      <c r="T249" s="67">
        <v>43069</v>
      </c>
      <c r="U249" s="67">
        <v>42963</v>
      </c>
      <c r="V249" s="4" t="s">
        <v>56</v>
      </c>
      <c r="W249" s="4" t="s">
        <v>795</v>
      </c>
      <c r="X249" s="173" t="str">
        <f t="array" ref="X2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49" s="173">
        <f t="array" ref="Y2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37.20000000000001</v>
      </c>
      <c r="Z249" s="173">
        <f>Table1[[#This Row],[V2.0 TEC Requirement (kWh/wk)]]*52/3</f>
        <v>644.80000000000018</v>
      </c>
      <c r="AA249" s="173">
        <f>IF(ISNUMBER(Table1[[#This Row],[Typical Electricity Consumption (TEC) (kWh/yr)]]),Table1[[#This Row],[Typical Electricity Consumption (TEC) (kWh/yr)]]-IF(Table1[[#This Row],[Maximum Document Size Width]]&gt;=275,A3_Annual,0),"")</f>
        <v>285.19920000000008</v>
      </c>
      <c r="AB249" s="173">
        <f t="array" ref="AB2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236.09999999999991</v>
      </c>
    </row>
    <row r="250" spans="1:28" ht="34.9">
      <c r="A250" s="3">
        <v>2278650</v>
      </c>
      <c r="B250" s="4" t="s">
        <v>765</v>
      </c>
      <c r="C250" s="4" t="s">
        <v>766</v>
      </c>
      <c r="D250" s="4" t="s">
        <v>796</v>
      </c>
      <c r="E250" s="4" t="s">
        <v>796</v>
      </c>
      <c r="F250" s="4"/>
      <c r="G250" s="4" t="s">
        <v>47</v>
      </c>
      <c r="H250" s="4" t="s">
        <v>48</v>
      </c>
      <c r="I250" s="4">
        <v>297</v>
      </c>
      <c r="J250" s="4">
        <v>432</v>
      </c>
      <c r="K250" s="4"/>
      <c r="L250" s="4" t="s">
        <v>49</v>
      </c>
      <c r="M250" s="4" t="s">
        <v>14</v>
      </c>
      <c r="N250" s="4">
        <v>60</v>
      </c>
      <c r="O250" s="9" t="s">
        <v>50</v>
      </c>
      <c r="P250" s="5">
        <v>9.3309999999999995</v>
      </c>
      <c r="Q250" s="5">
        <v>485.21199999999999</v>
      </c>
      <c r="R250" s="4">
        <v>133.1018</v>
      </c>
      <c r="S250" s="4" t="s">
        <v>60</v>
      </c>
      <c r="T250" s="67">
        <v>42685</v>
      </c>
      <c r="U250" s="67">
        <v>42622</v>
      </c>
      <c r="V250" s="4" t="s">
        <v>56</v>
      </c>
      <c r="W250" s="4" t="s">
        <v>797</v>
      </c>
      <c r="X250" s="173" t="str">
        <f t="array" ref="X2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0" s="173">
        <f t="array" ref="Y2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250" s="173">
        <f>Table1[[#This Row],[V2.0 TEC Requirement (kWh/wk)]]*52/3</f>
        <v>177.66666666666666</v>
      </c>
      <c r="AA250" s="173">
        <f>IF(ISNUMBER(Table1[[#This Row],[Typical Electricity Consumption (TEC) (kWh/yr)]]),Table1[[#This Row],[Typical Electricity Consumption (TEC) (kWh/yr)]]-IF(Table1[[#This Row],[Maximum Document Size Width]]&gt;=275,A3_Annual,0),"")</f>
        <v>133.1018</v>
      </c>
      <c r="AB250" s="173">
        <f t="array" ref="AB2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251" spans="1:28" ht="34.9">
      <c r="A251" s="3">
        <v>2278648</v>
      </c>
      <c r="B251" s="4" t="s">
        <v>765</v>
      </c>
      <c r="C251" s="4" t="s">
        <v>766</v>
      </c>
      <c r="D251" s="4" t="s">
        <v>798</v>
      </c>
      <c r="E251" s="4" t="s">
        <v>798</v>
      </c>
      <c r="F251" s="4"/>
      <c r="G251" s="4" t="s">
        <v>47</v>
      </c>
      <c r="H251" s="4" t="s">
        <v>48</v>
      </c>
      <c r="I251" s="4">
        <v>297</v>
      </c>
      <c r="J251" s="4">
        <v>432</v>
      </c>
      <c r="K251" s="4"/>
      <c r="L251" s="4" t="s">
        <v>49</v>
      </c>
      <c r="M251" s="4" t="s">
        <v>14</v>
      </c>
      <c r="N251" s="4">
        <v>70</v>
      </c>
      <c r="O251" s="9" t="s">
        <v>50</v>
      </c>
      <c r="P251" s="5">
        <v>10.554</v>
      </c>
      <c r="Q251" s="5">
        <v>548.80799999999999</v>
      </c>
      <c r="R251" s="4">
        <v>149.00080000000003</v>
      </c>
      <c r="S251" s="4" t="s">
        <v>60</v>
      </c>
      <c r="T251" s="67">
        <v>42685</v>
      </c>
      <c r="U251" s="67">
        <v>42622</v>
      </c>
      <c r="V251" s="4" t="s">
        <v>56</v>
      </c>
      <c r="W251" s="4" t="s">
        <v>799</v>
      </c>
      <c r="X251" s="173" t="str">
        <f t="array" ref="X2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1" s="173">
        <f t="array" ref="Y2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251" s="173">
        <f>Table1[[#This Row],[V2.0 TEC Requirement (kWh/wk)]]*52/3</f>
        <v>212.33333333333334</v>
      </c>
      <c r="AA251" s="173">
        <f>IF(ISNUMBER(Table1[[#This Row],[Typical Electricity Consumption (TEC) (kWh/yr)]]),Table1[[#This Row],[Typical Electricity Consumption (TEC) (kWh/yr)]]-IF(Table1[[#This Row],[Maximum Document Size Width]]&gt;=275,A3_Annual,0),"")</f>
        <v>149.00080000000003</v>
      </c>
      <c r="AB251" s="173">
        <f t="array" ref="AB2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252" spans="1:28" ht="34.9">
      <c r="A252" s="3">
        <v>2278649</v>
      </c>
      <c r="B252" s="4" t="s">
        <v>765</v>
      </c>
      <c r="C252" s="4" t="s">
        <v>766</v>
      </c>
      <c r="D252" s="4" t="s">
        <v>800</v>
      </c>
      <c r="E252" s="4" t="s">
        <v>800</v>
      </c>
      <c r="F252" s="4"/>
      <c r="G252" s="4" t="s">
        <v>55</v>
      </c>
      <c r="H252" s="4" t="s">
        <v>48</v>
      </c>
      <c r="I252" s="4">
        <v>297</v>
      </c>
      <c r="J252" s="4">
        <v>432</v>
      </c>
      <c r="K252" s="4"/>
      <c r="L252" s="4" t="s">
        <v>49</v>
      </c>
      <c r="M252" s="4" t="s">
        <v>14</v>
      </c>
      <c r="N252" s="4">
        <v>70</v>
      </c>
      <c r="O252" s="9" t="s">
        <v>50</v>
      </c>
      <c r="P252" s="5">
        <v>10.85</v>
      </c>
      <c r="Q252" s="5">
        <v>564.20000000000005</v>
      </c>
      <c r="R252" s="4">
        <v>152.1832</v>
      </c>
      <c r="S252" s="4" t="s">
        <v>60</v>
      </c>
      <c r="T252" s="67">
        <v>42685</v>
      </c>
      <c r="U252" s="67">
        <v>42622</v>
      </c>
      <c r="V252" s="4" t="s">
        <v>56</v>
      </c>
      <c r="W252" s="4" t="s">
        <v>801</v>
      </c>
      <c r="X252" s="173" t="str">
        <f t="array" ref="X2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52" s="173">
        <f t="array" ref="Y2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12.15</v>
      </c>
      <c r="Z252" s="173">
        <f>Table1[[#This Row],[V2.0 TEC Requirement (kWh/wk)]]*52/3</f>
        <v>210.60000000000002</v>
      </c>
      <c r="AA252" s="173">
        <f>IF(ISNUMBER(Table1[[#This Row],[Typical Electricity Consumption (TEC) (kWh/yr)]]),Table1[[#This Row],[Typical Electricity Consumption (TEC) (kWh/yr)]]-IF(Table1[[#This Row],[Maximum Document Size Width]]&gt;=275,A3_Annual,0),"")</f>
        <v>152.1832</v>
      </c>
      <c r="AB252" s="173">
        <f t="array" ref="AB2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93.899999999999977</v>
      </c>
    </row>
    <row r="253" spans="1:28" ht="34.9">
      <c r="A253" s="3">
        <v>2306074</v>
      </c>
      <c r="B253" s="4" t="s">
        <v>765</v>
      </c>
      <c r="C253" s="4" t="s">
        <v>766</v>
      </c>
      <c r="D253" s="4" t="s">
        <v>802</v>
      </c>
      <c r="E253" s="4" t="s">
        <v>802</v>
      </c>
      <c r="F253" s="4"/>
      <c r="G253" s="4" t="s">
        <v>47</v>
      </c>
      <c r="H253" s="4" t="s">
        <v>48</v>
      </c>
      <c r="I253" s="4">
        <v>297</v>
      </c>
      <c r="J253" s="4">
        <v>432</v>
      </c>
      <c r="K253" s="4"/>
      <c r="L253" s="4" t="s">
        <v>49</v>
      </c>
      <c r="M253" s="4" t="s">
        <v>14</v>
      </c>
      <c r="N253" s="4">
        <v>80</v>
      </c>
      <c r="O253" s="9" t="s">
        <v>50</v>
      </c>
      <c r="P253" s="5">
        <v>8.6959999999999997</v>
      </c>
      <c r="Q253" s="5">
        <v>452.19200000000001</v>
      </c>
      <c r="R253" s="4">
        <v>124.8468</v>
      </c>
      <c r="S253" s="4" t="s">
        <v>60</v>
      </c>
      <c r="T253" s="67">
        <v>43093</v>
      </c>
      <c r="U253" s="67">
        <v>43045</v>
      </c>
      <c r="V253" s="4" t="s">
        <v>56</v>
      </c>
      <c r="W253" s="4" t="s">
        <v>803</v>
      </c>
      <c r="X253" s="173" t="str">
        <f t="array" ref="X2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3" s="173">
        <f t="array" ref="Y2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253" s="173">
        <f>Table1[[#This Row],[V2.0 TEC Requirement (kWh/wk)]]*52/3</f>
        <v>333.66666666666674</v>
      </c>
      <c r="AA253" s="173">
        <f>IF(ISNUMBER(Table1[[#This Row],[Typical Electricity Consumption (TEC) (kWh/yr)]]),Table1[[#This Row],[Typical Electricity Consumption (TEC) (kWh/yr)]]-IF(Table1[[#This Row],[Maximum Document Size Width]]&gt;=275,A3_Annual,0),"")</f>
        <v>124.8468</v>
      </c>
      <c r="AB253" s="173">
        <f t="array" ref="AB2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254" spans="1:28" ht="34.9">
      <c r="A254" s="3">
        <v>2306073</v>
      </c>
      <c r="B254" s="4" t="s">
        <v>765</v>
      </c>
      <c r="C254" s="4" t="s">
        <v>766</v>
      </c>
      <c r="D254" s="4" t="s">
        <v>804</v>
      </c>
      <c r="E254" s="4" t="s">
        <v>804</v>
      </c>
      <c r="F254" s="4"/>
      <c r="G254" s="4" t="s">
        <v>47</v>
      </c>
      <c r="H254" s="4" t="s">
        <v>48</v>
      </c>
      <c r="I254" s="4">
        <v>297</v>
      </c>
      <c r="J254" s="4">
        <v>432</v>
      </c>
      <c r="K254" s="4"/>
      <c r="L254" s="4" t="s">
        <v>49</v>
      </c>
      <c r="M254" s="4" t="s">
        <v>14</v>
      </c>
      <c r="N254" s="4">
        <v>80</v>
      </c>
      <c r="O254" s="9" t="s">
        <v>50</v>
      </c>
      <c r="P254" s="5">
        <v>8.6959999999999997</v>
      </c>
      <c r="Q254" s="5">
        <v>452.19200000000001</v>
      </c>
      <c r="R254" s="4">
        <v>124.8468</v>
      </c>
      <c r="S254" s="4" t="s">
        <v>60</v>
      </c>
      <c r="T254" s="67">
        <v>43093</v>
      </c>
      <c r="U254" s="67">
        <v>43045</v>
      </c>
      <c r="V254" s="4" t="s">
        <v>56</v>
      </c>
      <c r="W254" s="4" t="s">
        <v>805</v>
      </c>
      <c r="X254" s="173" t="str">
        <f t="array" ref="X2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4" s="173">
        <f t="array" ref="Y2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254" s="173">
        <f>Table1[[#This Row],[V2.0 TEC Requirement (kWh/wk)]]*52/3</f>
        <v>333.66666666666674</v>
      </c>
      <c r="AA254" s="173">
        <f>IF(ISNUMBER(Table1[[#This Row],[Typical Electricity Consumption (TEC) (kWh/yr)]]),Table1[[#This Row],[Typical Electricity Consumption (TEC) (kWh/yr)]]-IF(Table1[[#This Row],[Maximum Document Size Width]]&gt;=275,A3_Annual,0),"")</f>
        <v>124.8468</v>
      </c>
      <c r="AB254" s="173">
        <f t="array" ref="AB2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255" spans="1:28" ht="34.9">
      <c r="A255" s="3">
        <v>2306072</v>
      </c>
      <c r="B255" s="4" t="s">
        <v>765</v>
      </c>
      <c r="C255" s="4" t="s">
        <v>766</v>
      </c>
      <c r="D255" s="4" t="s">
        <v>806</v>
      </c>
      <c r="E255" s="4" t="s">
        <v>806</v>
      </c>
      <c r="F255" s="4"/>
      <c r="G255" s="4" t="s">
        <v>55</v>
      </c>
      <c r="H255" s="4" t="s">
        <v>48</v>
      </c>
      <c r="I255" s="4">
        <v>297</v>
      </c>
      <c r="J255" s="4">
        <v>432</v>
      </c>
      <c r="K255" s="4"/>
      <c r="L255" s="4" t="s">
        <v>49</v>
      </c>
      <c r="M255" s="4" t="s">
        <v>14</v>
      </c>
      <c r="N255" s="4">
        <v>80</v>
      </c>
      <c r="O255" s="9" t="s">
        <v>50</v>
      </c>
      <c r="P255" s="5">
        <v>8.6959999999999997</v>
      </c>
      <c r="Q255" s="5">
        <v>452.19200000000001</v>
      </c>
      <c r="R255" s="4">
        <v>124.8468</v>
      </c>
      <c r="S255" s="4" t="s">
        <v>60</v>
      </c>
      <c r="T255" s="67">
        <v>43093</v>
      </c>
      <c r="U255" s="67">
        <v>43045</v>
      </c>
      <c r="V255" s="4" t="s">
        <v>56</v>
      </c>
      <c r="W255" s="4" t="s">
        <v>807</v>
      </c>
      <c r="X255" s="173" t="str">
        <f t="array" ref="X2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55" s="173">
        <f t="array" ref="Y2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16.650000000000002</v>
      </c>
      <c r="Z255" s="173">
        <f>Table1[[#This Row],[V2.0 TEC Requirement (kWh/wk)]]*52/3</f>
        <v>288.60000000000002</v>
      </c>
      <c r="AA255" s="173">
        <f>IF(ISNUMBER(Table1[[#This Row],[Typical Electricity Consumption (TEC) (kWh/yr)]]),Table1[[#This Row],[Typical Electricity Consumption (TEC) (kWh/yr)]]-IF(Table1[[#This Row],[Maximum Document Size Width]]&gt;=275,A3_Annual,0),"")</f>
        <v>124.8468</v>
      </c>
      <c r="AB255" s="173">
        <f t="array" ref="AB2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153.89999999999998</v>
      </c>
    </row>
    <row r="256" spans="1:28" ht="34.9">
      <c r="A256" s="3">
        <v>2292687</v>
      </c>
      <c r="B256" s="4" t="s">
        <v>765</v>
      </c>
      <c r="C256" s="4" t="s">
        <v>766</v>
      </c>
      <c r="D256" s="4" t="s">
        <v>808</v>
      </c>
      <c r="E256" s="4" t="s">
        <v>809</v>
      </c>
      <c r="F256" s="4"/>
      <c r="G256" s="4" t="s">
        <v>47</v>
      </c>
      <c r="H256" s="4" t="s">
        <v>48</v>
      </c>
      <c r="I256" s="4">
        <v>297</v>
      </c>
      <c r="J256" s="4">
        <v>432</v>
      </c>
      <c r="K256" s="4"/>
      <c r="L256" s="4" t="s">
        <v>49</v>
      </c>
      <c r="M256" s="4" t="s">
        <v>14</v>
      </c>
      <c r="N256" s="4">
        <v>85</v>
      </c>
      <c r="O256" s="9" t="s">
        <v>50</v>
      </c>
      <c r="P256" s="5">
        <v>17.829000000000001</v>
      </c>
      <c r="Q256" s="5">
        <v>927.10799999999995</v>
      </c>
      <c r="R256" s="4">
        <v>245.53360000000001</v>
      </c>
      <c r="S256" s="4" t="s">
        <v>60</v>
      </c>
      <c r="T256" s="67">
        <v>42862</v>
      </c>
      <c r="U256" s="67">
        <v>42810</v>
      </c>
      <c r="V256" s="4" t="s">
        <v>56</v>
      </c>
      <c r="W256" s="4" t="s">
        <v>810</v>
      </c>
      <c r="X256" s="173" t="str">
        <f t="array" ref="X2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6" s="173">
        <f t="array" ref="Y2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23.000000000000004</v>
      </c>
      <c r="Z256" s="173">
        <f>Table1[[#This Row],[V2.0 TEC Requirement (kWh/wk)]]*52/3</f>
        <v>398.66666666666674</v>
      </c>
      <c r="AA256" s="173">
        <f>IF(ISNUMBER(Table1[[#This Row],[Typical Electricity Consumption (TEC) (kWh/yr)]]),Table1[[#This Row],[Typical Electricity Consumption (TEC) (kWh/yr)]]-IF(Table1[[#This Row],[Maximum Document Size Width]]&gt;=275,A3_Annual,0),"")</f>
        <v>245.53360000000001</v>
      </c>
      <c r="AB256" s="173">
        <f t="array" ref="AB2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127.59999999999991</v>
      </c>
    </row>
    <row r="257" spans="1:28" ht="34.9">
      <c r="A257" s="3">
        <v>2292690</v>
      </c>
      <c r="B257" s="4" t="s">
        <v>765</v>
      </c>
      <c r="C257" s="4" t="s">
        <v>766</v>
      </c>
      <c r="D257" s="4" t="s">
        <v>811</v>
      </c>
      <c r="E257" s="4" t="s">
        <v>809</v>
      </c>
      <c r="F257" s="4"/>
      <c r="G257" s="4" t="s">
        <v>55</v>
      </c>
      <c r="H257" s="4" t="s">
        <v>48</v>
      </c>
      <c r="I257" s="4">
        <v>297</v>
      </c>
      <c r="J257" s="4">
        <v>432</v>
      </c>
      <c r="K257" s="4"/>
      <c r="L257" s="4" t="s">
        <v>49</v>
      </c>
      <c r="M257" s="4" t="s">
        <v>14</v>
      </c>
      <c r="N257" s="4">
        <v>85</v>
      </c>
      <c r="O257" s="9" t="s">
        <v>50</v>
      </c>
      <c r="P257" s="5">
        <v>17.771999999999998</v>
      </c>
      <c r="Q257" s="5">
        <v>924.14400000000001</v>
      </c>
      <c r="R257" s="4">
        <v>244.79260000000002</v>
      </c>
      <c r="S257" s="4" t="s">
        <v>60</v>
      </c>
      <c r="T257" s="67">
        <v>42862</v>
      </c>
      <c r="U257" s="67">
        <v>42811</v>
      </c>
      <c r="V257" s="4" t="s">
        <v>56</v>
      </c>
      <c r="W257" s="4" t="s">
        <v>812</v>
      </c>
      <c r="X257" s="173" t="str">
        <f t="array" ref="X2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57" s="173">
        <f t="array" ref="Y2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20.149999999999995</v>
      </c>
      <c r="Z257" s="173">
        <f>Table1[[#This Row],[V2.0 TEC Requirement (kWh/wk)]]*52/3</f>
        <v>349.26666666666659</v>
      </c>
      <c r="AA257" s="173">
        <f>IF(ISNUMBER(Table1[[#This Row],[Typical Electricity Consumption (TEC) (kWh/yr)]]),Table1[[#This Row],[Typical Electricity Consumption (TEC) (kWh/yr)]]-IF(Table1[[#This Row],[Maximum Document Size Width]]&gt;=275,A3_Annual,0),"")</f>
        <v>244.79260000000002</v>
      </c>
      <c r="AB257" s="173">
        <f t="array" ref="AB2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183.89999999999998</v>
      </c>
    </row>
    <row r="258" spans="1:28" ht="34.9">
      <c r="A258" s="3">
        <v>2292781</v>
      </c>
      <c r="B258" s="4" t="s">
        <v>765</v>
      </c>
      <c r="C258" s="4" t="s">
        <v>766</v>
      </c>
      <c r="D258" s="4" t="s">
        <v>813</v>
      </c>
      <c r="E258" s="4" t="s">
        <v>814</v>
      </c>
      <c r="F258" s="4"/>
      <c r="G258" s="4" t="s">
        <v>47</v>
      </c>
      <c r="H258" s="4" t="s">
        <v>48</v>
      </c>
      <c r="I258" s="4">
        <v>297</v>
      </c>
      <c r="J258" s="4">
        <v>432</v>
      </c>
      <c r="K258" s="4"/>
      <c r="L258" s="4" t="s">
        <v>49</v>
      </c>
      <c r="M258" s="4" t="s">
        <v>14</v>
      </c>
      <c r="N258" s="4">
        <v>100</v>
      </c>
      <c r="O258" s="9" t="s">
        <v>50</v>
      </c>
      <c r="P258" s="5">
        <v>20.015000000000001</v>
      </c>
      <c r="Q258" s="5">
        <v>1040.78</v>
      </c>
      <c r="R258" s="4">
        <v>273.95159999999998</v>
      </c>
      <c r="S258" s="4" t="s">
        <v>60</v>
      </c>
      <c r="T258" s="67">
        <v>42862</v>
      </c>
      <c r="U258" s="67">
        <v>42811</v>
      </c>
      <c r="V258" s="4" t="s">
        <v>56</v>
      </c>
      <c r="W258" s="4" t="s">
        <v>815</v>
      </c>
      <c r="X258" s="173" t="str">
        <f t="array" ref="X2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58" s="173">
        <f t="array" ref="Y2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34.25</v>
      </c>
      <c r="Z258" s="173">
        <f>Table1[[#This Row],[V2.0 TEC Requirement (kWh/wk)]]*52/3</f>
        <v>593.66666666666663</v>
      </c>
      <c r="AA258" s="173">
        <f>IF(ISNUMBER(Table1[[#This Row],[Typical Electricity Consumption (TEC) (kWh/yr)]]),Table1[[#This Row],[Typical Electricity Consumption (TEC) (kWh/yr)]]-IF(Table1[[#This Row],[Maximum Document Size Width]]&gt;=275,A3_Annual,0),"")</f>
        <v>273.95159999999998</v>
      </c>
      <c r="AB258" s="173">
        <f t="array" ref="AB2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273.09999999999991</v>
      </c>
    </row>
    <row r="259" spans="1:28" ht="34.9">
      <c r="A259" s="3">
        <v>2292782</v>
      </c>
      <c r="B259" s="4" t="s">
        <v>765</v>
      </c>
      <c r="C259" s="4" t="s">
        <v>766</v>
      </c>
      <c r="D259" s="4" t="s">
        <v>816</v>
      </c>
      <c r="E259" s="4" t="s">
        <v>814</v>
      </c>
      <c r="F259" s="4"/>
      <c r="G259" s="4" t="s">
        <v>55</v>
      </c>
      <c r="H259" s="4" t="s">
        <v>48</v>
      </c>
      <c r="I259" s="4">
        <v>297</v>
      </c>
      <c r="J259" s="4">
        <v>432</v>
      </c>
      <c r="K259" s="4"/>
      <c r="L259" s="4" t="s">
        <v>49</v>
      </c>
      <c r="M259" s="4" t="s">
        <v>14</v>
      </c>
      <c r="N259" s="4">
        <v>100</v>
      </c>
      <c r="O259" s="9" t="s">
        <v>50</v>
      </c>
      <c r="P259" s="5">
        <v>20.035</v>
      </c>
      <c r="Q259" s="5">
        <v>1041.82</v>
      </c>
      <c r="R259" s="4">
        <v>274.21159999999998</v>
      </c>
      <c r="S259" s="4" t="s">
        <v>60</v>
      </c>
      <c r="T259" s="67">
        <v>42862</v>
      </c>
      <c r="U259" s="67">
        <v>42811</v>
      </c>
      <c r="V259" s="4" t="s">
        <v>56</v>
      </c>
      <c r="W259" s="4" t="s">
        <v>817</v>
      </c>
      <c r="X259" s="173" t="str">
        <f t="array" ref="X2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59" s="173">
        <f t="array" ref="Y2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30.650000000000002</v>
      </c>
      <c r="Z259" s="173">
        <f>Table1[[#This Row],[V2.0 TEC Requirement (kWh/wk)]]*52/3</f>
        <v>531.26666666666677</v>
      </c>
      <c r="AA259" s="173">
        <f>IF(ISNUMBER(Table1[[#This Row],[Typical Electricity Consumption (TEC) (kWh/yr)]]),Table1[[#This Row],[Typical Electricity Consumption (TEC) (kWh/yr)]]-IF(Table1[[#This Row],[Maximum Document Size Width]]&gt;=275,A3_Annual,0),"")</f>
        <v>274.21159999999998</v>
      </c>
      <c r="AB259" s="173">
        <f t="array" ref="AB2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273.89999999999998</v>
      </c>
    </row>
    <row r="260" spans="1:28" ht="34.9">
      <c r="A260" s="3">
        <v>2278651</v>
      </c>
      <c r="B260" s="4" t="s">
        <v>765</v>
      </c>
      <c r="C260" s="4" t="s">
        <v>766</v>
      </c>
      <c r="D260" s="4" t="s">
        <v>818</v>
      </c>
      <c r="E260" s="4" t="s">
        <v>818</v>
      </c>
      <c r="F260" s="4"/>
      <c r="G260" s="4" t="s">
        <v>47</v>
      </c>
      <c r="H260" s="4" t="s">
        <v>48</v>
      </c>
      <c r="I260" s="4">
        <v>297</v>
      </c>
      <c r="J260" s="4">
        <v>432</v>
      </c>
      <c r="K260" s="4"/>
      <c r="L260" s="4" t="s">
        <v>49</v>
      </c>
      <c r="M260" s="4" t="s">
        <v>14</v>
      </c>
      <c r="N260" s="4">
        <v>60</v>
      </c>
      <c r="O260" s="9" t="s">
        <v>50</v>
      </c>
      <c r="P260" s="5">
        <v>9.3309999999999995</v>
      </c>
      <c r="Q260" s="5">
        <v>485.21199999999999</v>
      </c>
      <c r="R260" s="4">
        <v>133.1018</v>
      </c>
      <c r="S260" s="4" t="s">
        <v>60</v>
      </c>
      <c r="T260" s="67">
        <v>42685</v>
      </c>
      <c r="U260" s="67">
        <v>42622</v>
      </c>
      <c r="V260" s="4" t="s">
        <v>56</v>
      </c>
      <c r="W260" s="4" t="s">
        <v>819</v>
      </c>
      <c r="X260" s="173" t="str">
        <f t="array" ref="X2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0" s="173">
        <f t="array" ref="Y2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260" s="173">
        <f>Table1[[#This Row],[V2.0 TEC Requirement (kWh/wk)]]*52/3</f>
        <v>177.66666666666666</v>
      </c>
      <c r="AA260" s="173">
        <f>IF(ISNUMBER(Table1[[#This Row],[Typical Electricity Consumption (TEC) (kWh/yr)]]),Table1[[#This Row],[Typical Electricity Consumption (TEC) (kWh/yr)]]-IF(Table1[[#This Row],[Maximum Document Size Width]]&gt;=275,A3_Annual,0),"")</f>
        <v>133.1018</v>
      </c>
      <c r="AB260" s="173">
        <f t="array" ref="AB2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261" spans="1:28" ht="34.9">
      <c r="A261" s="3">
        <v>2306075</v>
      </c>
      <c r="B261" s="4" t="s">
        <v>765</v>
      </c>
      <c r="C261" s="4" t="s">
        <v>766</v>
      </c>
      <c r="D261" s="4" t="s">
        <v>820</v>
      </c>
      <c r="E261" s="4" t="s">
        <v>820</v>
      </c>
      <c r="F261" s="4"/>
      <c r="G261" s="4" t="s">
        <v>47</v>
      </c>
      <c r="H261" s="4" t="s">
        <v>48</v>
      </c>
      <c r="I261" s="4">
        <v>297</v>
      </c>
      <c r="J261" s="4">
        <v>432</v>
      </c>
      <c r="K261" s="4"/>
      <c r="L261" s="4" t="s">
        <v>49</v>
      </c>
      <c r="M261" s="4" t="s">
        <v>14</v>
      </c>
      <c r="N261" s="4">
        <v>80</v>
      </c>
      <c r="O261" s="9" t="s">
        <v>50</v>
      </c>
      <c r="P261" s="5">
        <v>8.6959999999999997</v>
      </c>
      <c r="Q261" s="5">
        <v>452.19200000000001</v>
      </c>
      <c r="R261" s="4">
        <v>124.8468</v>
      </c>
      <c r="S261" s="4" t="s">
        <v>60</v>
      </c>
      <c r="T261" s="67">
        <v>43093</v>
      </c>
      <c r="U261" s="67">
        <v>43045</v>
      </c>
      <c r="V261" s="4" t="s">
        <v>56</v>
      </c>
      <c r="W261" s="4" t="s">
        <v>821</v>
      </c>
      <c r="X261" s="173" t="str">
        <f t="array" ref="X2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1" s="173">
        <f t="array" ref="Y2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261" s="173">
        <f>Table1[[#This Row],[V2.0 TEC Requirement (kWh/wk)]]*52/3</f>
        <v>333.66666666666674</v>
      </c>
      <c r="AA261" s="173">
        <f>IF(ISNUMBER(Table1[[#This Row],[Typical Electricity Consumption (TEC) (kWh/yr)]]),Table1[[#This Row],[Typical Electricity Consumption (TEC) (kWh/yr)]]-IF(Table1[[#This Row],[Maximum Document Size Width]]&gt;=275,A3_Annual,0),"")</f>
        <v>124.8468</v>
      </c>
      <c r="AB261" s="173">
        <f t="array" ref="AB2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262" spans="1:28" ht="34.9">
      <c r="A262" s="3">
        <v>2238854</v>
      </c>
      <c r="B262" s="4" t="s">
        <v>765</v>
      </c>
      <c r="C262" s="4" t="s">
        <v>766</v>
      </c>
      <c r="D262" s="4" t="s">
        <v>822</v>
      </c>
      <c r="E262" s="4" t="s">
        <v>822</v>
      </c>
      <c r="F262" s="4"/>
      <c r="G262" s="4" t="s">
        <v>55</v>
      </c>
      <c r="H262" s="4" t="s">
        <v>48</v>
      </c>
      <c r="I262" s="4">
        <v>216</v>
      </c>
      <c r="J262" s="4">
        <v>356</v>
      </c>
      <c r="K262" s="4"/>
      <c r="L262" s="4" t="s">
        <v>49</v>
      </c>
      <c r="M262" s="4" t="s">
        <v>11</v>
      </c>
      <c r="N262" s="4">
        <v>35</v>
      </c>
      <c r="O262" s="9" t="s">
        <v>50</v>
      </c>
      <c r="P262" s="5">
        <v>1.603</v>
      </c>
      <c r="Q262" s="5">
        <v>83.355999999999995</v>
      </c>
      <c r="R262" s="4">
        <v>38.011202666666669</v>
      </c>
      <c r="S262" s="4" t="s">
        <v>60</v>
      </c>
      <c r="T262" s="67">
        <v>42207</v>
      </c>
      <c r="U262" s="67">
        <v>42125</v>
      </c>
      <c r="V262" s="4" t="s">
        <v>56</v>
      </c>
      <c r="W262" s="4" t="s">
        <v>823</v>
      </c>
      <c r="X262" s="173" t="str">
        <f t="array" ref="X2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62" s="173">
        <f t="array" ref="Y2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2.0499999999999998</v>
      </c>
      <c r="Z262" s="173">
        <f>Table1[[#This Row],[V2.0 TEC Requirement (kWh/wk)]]*52/3</f>
        <v>35.533333333333331</v>
      </c>
      <c r="AA262" s="173">
        <f>IF(ISNUMBER(Table1[[#This Row],[Typical Electricity Consumption (TEC) (kWh/yr)]]),Table1[[#This Row],[Typical Electricity Consumption (TEC) (kWh/yr)]]-IF(Table1[[#This Row],[Maximum Document Size Width]]&gt;=275,A3_Annual,0),"")</f>
        <v>38.011202666666669</v>
      </c>
      <c r="AB262" s="173">
        <f t="array" ref="AB2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263" spans="1:28" ht="34.9">
      <c r="A263" s="3">
        <v>2308012</v>
      </c>
      <c r="B263" s="4" t="s">
        <v>765</v>
      </c>
      <c r="C263" s="4" t="s">
        <v>766</v>
      </c>
      <c r="D263" s="4" t="s">
        <v>824</v>
      </c>
      <c r="E263" s="4" t="s">
        <v>824</v>
      </c>
      <c r="F263" s="4"/>
      <c r="G263" s="4" t="s">
        <v>55</v>
      </c>
      <c r="H263" s="4" t="s">
        <v>48</v>
      </c>
      <c r="I263" s="4">
        <v>216</v>
      </c>
      <c r="J263" s="4">
        <v>356</v>
      </c>
      <c r="K263" s="4"/>
      <c r="L263" s="4" t="s">
        <v>49</v>
      </c>
      <c r="M263" s="4" t="s">
        <v>11</v>
      </c>
      <c r="N263" s="4">
        <v>38</v>
      </c>
      <c r="O263" s="9" t="s">
        <v>50</v>
      </c>
      <c r="P263" s="5">
        <v>1.4370000000000001</v>
      </c>
      <c r="Q263" s="5">
        <v>74.724000000000004</v>
      </c>
      <c r="R263" s="4">
        <v>29.8142</v>
      </c>
      <c r="S263" s="4" t="s">
        <v>60</v>
      </c>
      <c r="T263" s="67">
        <v>43141</v>
      </c>
      <c r="U263" s="67">
        <v>43087</v>
      </c>
      <c r="V263" s="4" t="s">
        <v>56</v>
      </c>
      <c r="W263" s="4" t="s">
        <v>825</v>
      </c>
      <c r="X263" s="173" t="str">
        <f t="array" ref="X2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63" s="173">
        <f t="array" ref="Y2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2.38</v>
      </c>
      <c r="Z263" s="173">
        <f>Table1[[#This Row],[V2.0 TEC Requirement (kWh/wk)]]*52/3</f>
        <v>41.25333333333333</v>
      </c>
      <c r="AA263" s="173">
        <f>IF(ISNUMBER(Table1[[#This Row],[Typical Electricity Consumption (TEC) (kWh/yr)]]),Table1[[#This Row],[Typical Electricity Consumption (TEC) (kWh/yr)]]-IF(Table1[[#This Row],[Maximum Document Size Width]]&gt;=275,A3_Annual,0),"")</f>
        <v>29.8142</v>
      </c>
      <c r="AB263" s="173">
        <f t="array" ref="AB2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24.999999999999996</v>
      </c>
    </row>
    <row r="264" spans="1:28" ht="34.9">
      <c r="A264" s="3">
        <v>2308016</v>
      </c>
      <c r="B264" s="4" t="s">
        <v>765</v>
      </c>
      <c r="C264" s="4" t="s">
        <v>766</v>
      </c>
      <c r="D264" s="4" t="s">
        <v>826</v>
      </c>
      <c r="E264" s="4" t="s">
        <v>826</v>
      </c>
      <c r="F264" s="4"/>
      <c r="G264" s="4" t="s">
        <v>47</v>
      </c>
      <c r="H264" s="4" t="s">
        <v>48</v>
      </c>
      <c r="I264" s="4">
        <v>216</v>
      </c>
      <c r="J264" s="4">
        <v>356</v>
      </c>
      <c r="K264" s="4"/>
      <c r="L264" s="4" t="s">
        <v>49</v>
      </c>
      <c r="M264" s="4" t="s">
        <v>11</v>
      </c>
      <c r="N264" s="4">
        <v>38</v>
      </c>
      <c r="O264" s="9" t="s">
        <v>50</v>
      </c>
      <c r="P264" s="5">
        <v>1.411</v>
      </c>
      <c r="Q264" s="5">
        <v>73.372</v>
      </c>
      <c r="R264" s="4">
        <v>31.446999999999999</v>
      </c>
      <c r="S264" s="4" t="s">
        <v>60</v>
      </c>
      <c r="T264" s="67">
        <v>43141</v>
      </c>
      <c r="U264" s="67">
        <v>43087</v>
      </c>
      <c r="V264" s="4" t="s">
        <v>56</v>
      </c>
      <c r="W264" s="4" t="s">
        <v>827</v>
      </c>
      <c r="X264" s="173" t="str">
        <f t="array" ref="X2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4" s="173">
        <f t="array" ref="Y2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3.03</v>
      </c>
      <c r="Z264" s="173">
        <f>Table1[[#This Row],[V2.0 TEC Requirement (kWh/wk)]]*52/3</f>
        <v>52.52</v>
      </c>
      <c r="AA264" s="173">
        <f>IF(ISNUMBER(Table1[[#This Row],[Typical Electricity Consumption (TEC) (kWh/yr)]]),Table1[[#This Row],[Typical Electricity Consumption (TEC) (kWh/yr)]]-IF(Table1[[#This Row],[Maximum Document Size Width]]&gt;=275,A3_Annual,0),"")</f>
        <v>31.446999999999999</v>
      </c>
      <c r="AB264" s="173">
        <f t="array" ref="AB2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26.8</v>
      </c>
    </row>
    <row r="265" spans="1:28" ht="34.9">
      <c r="A265" s="3">
        <v>2308011</v>
      </c>
      <c r="B265" s="4" t="s">
        <v>765</v>
      </c>
      <c r="C265" s="4" t="s">
        <v>766</v>
      </c>
      <c r="D265" s="4" t="s">
        <v>828</v>
      </c>
      <c r="E265" s="4" t="s">
        <v>828</v>
      </c>
      <c r="F265" s="4"/>
      <c r="G265" s="4" t="s">
        <v>55</v>
      </c>
      <c r="H265" s="4" t="s">
        <v>48</v>
      </c>
      <c r="I265" s="4">
        <v>216</v>
      </c>
      <c r="J265" s="4">
        <v>356</v>
      </c>
      <c r="K265" s="4"/>
      <c r="L265" s="4" t="s">
        <v>49</v>
      </c>
      <c r="M265" s="4" t="s">
        <v>11</v>
      </c>
      <c r="N265" s="4">
        <v>46</v>
      </c>
      <c r="O265" s="9" t="s">
        <v>50</v>
      </c>
      <c r="P265" s="5">
        <v>1.732</v>
      </c>
      <c r="Q265" s="5">
        <v>90.063999999999993</v>
      </c>
      <c r="R265" s="4">
        <v>34.314799999999998</v>
      </c>
      <c r="S265" s="4" t="s">
        <v>60</v>
      </c>
      <c r="T265" s="67">
        <v>43141</v>
      </c>
      <c r="U265" s="67">
        <v>43087</v>
      </c>
      <c r="V265" s="4" t="s">
        <v>56</v>
      </c>
      <c r="W265" s="4" t="s">
        <v>829</v>
      </c>
      <c r="X265" s="173" t="str">
        <f t="array" ref="X2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65" s="173">
        <f t="array" ref="Y2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3.5600000000000005</v>
      </c>
      <c r="Z265" s="173">
        <f>Table1[[#This Row],[V2.0 TEC Requirement (kWh/wk)]]*52/3</f>
        <v>61.706666666666678</v>
      </c>
      <c r="AA265" s="173">
        <f>IF(ISNUMBER(Table1[[#This Row],[Typical Electricity Consumption (TEC) (kWh/yr)]]),Table1[[#This Row],[Typical Electricity Consumption (TEC) (kWh/yr)]]-IF(Table1[[#This Row],[Maximum Document Size Width]]&gt;=275,A3_Annual,0),"")</f>
        <v>34.314799999999998</v>
      </c>
      <c r="AB265" s="173">
        <f t="array" ref="AB2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30.599999999999994</v>
      </c>
    </row>
    <row r="266" spans="1:28" ht="34.9">
      <c r="A266" s="3">
        <v>2308015</v>
      </c>
      <c r="B266" s="4" t="s">
        <v>765</v>
      </c>
      <c r="C266" s="4" t="s">
        <v>766</v>
      </c>
      <c r="D266" s="4" t="s">
        <v>830</v>
      </c>
      <c r="E266" s="4" t="s">
        <v>830</v>
      </c>
      <c r="F266" s="4"/>
      <c r="G266" s="4" t="s">
        <v>47</v>
      </c>
      <c r="H266" s="4" t="s">
        <v>48</v>
      </c>
      <c r="I266" s="4">
        <v>216</v>
      </c>
      <c r="J266" s="4">
        <v>356</v>
      </c>
      <c r="K266" s="4"/>
      <c r="L266" s="4" t="s">
        <v>49</v>
      </c>
      <c r="M266" s="4" t="s">
        <v>11</v>
      </c>
      <c r="N266" s="4">
        <v>46</v>
      </c>
      <c r="O266" s="9" t="s">
        <v>50</v>
      </c>
      <c r="P266" s="5">
        <v>1.7809999999999999</v>
      </c>
      <c r="Q266" s="5">
        <v>92.611999999999995</v>
      </c>
      <c r="R266" s="4">
        <v>34.951799999999999</v>
      </c>
      <c r="S266" s="4" t="s">
        <v>60</v>
      </c>
      <c r="T266" s="67">
        <v>43141</v>
      </c>
      <c r="U266" s="67">
        <v>43087</v>
      </c>
      <c r="V266" s="4" t="s">
        <v>56</v>
      </c>
      <c r="W266" s="4" t="s">
        <v>831</v>
      </c>
      <c r="X266" s="173" t="str">
        <f t="array" ref="X2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6" s="173">
        <f t="array" ref="Y2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3.9099999999999997</v>
      </c>
      <c r="Z266" s="173">
        <f>Table1[[#This Row],[V2.0 TEC Requirement (kWh/wk)]]*52/3</f>
        <v>67.773333333333326</v>
      </c>
      <c r="AA266" s="173">
        <f>IF(ISNUMBER(Table1[[#This Row],[Typical Electricity Consumption (TEC) (kWh/yr)]]),Table1[[#This Row],[Typical Electricity Consumption (TEC) (kWh/yr)]]-IF(Table1[[#This Row],[Maximum Document Size Width]]&gt;=275,A3_Annual,0),"")</f>
        <v>34.951799999999999</v>
      </c>
      <c r="AB266" s="173">
        <f t="array" ref="AB2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33.099999999999994</v>
      </c>
    </row>
    <row r="267" spans="1:28" ht="34.9">
      <c r="A267" s="3">
        <v>2280838</v>
      </c>
      <c r="B267" s="4" t="s">
        <v>765</v>
      </c>
      <c r="C267" s="4" t="s">
        <v>766</v>
      </c>
      <c r="D267" s="4" t="s">
        <v>832</v>
      </c>
      <c r="E267" s="4" t="s">
        <v>832</v>
      </c>
      <c r="F267" s="4"/>
      <c r="G267" s="4" t="s">
        <v>47</v>
      </c>
      <c r="H267" s="4" t="s">
        <v>48</v>
      </c>
      <c r="I267" s="4">
        <v>297</v>
      </c>
      <c r="J267" s="4">
        <v>432</v>
      </c>
      <c r="K267" s="4"/>
      <c r="L267" s="4" t="s">
        <v>49</v>
      </c>
      <c r="M267" s="4" t="s">
        <v>11</v>
      </c>
      <c r="N267" s="4">
        <v>45</v>
      </c>
      <c r="O267" s="9" t="s">
        <v>50</v>
      </c>
      <c r="P267" s="5">
        <v>2.5950000000000002</v>
      </c>
      <c r="Q267" s="5">
        <v>134.94</v>
      </c>
      <c r="R267" s="4">
        <v>37.011000000000003</v>
      </c>
      <c r="S267" s="4" t="s">
        <v>60</v>
      </c>
      <c r="T267" s="67">
        <v>42719</v>
      </c>
      <c r="U267" s="67">
        <v>42647</v>
      </c>
      <c r="V267" s="4" t="s">
        <v>56</v>
      </c>
      <c r="W267" s="4" t="s">
        <v>833</v>
      </c>
      <c r="X267" s="173" t="str">
        <f t="array" ref="X2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7" s="173">
        <f t="array" ref="Y2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4.1000000000000005</v>
      </c>
      <c r="Z267" s="173">
        <f>Table1[[#This Row],[V2.0 TEC Requirement (kWh/wk)]]*52/3</f>
        <v>71.066666666666677</v>
      </c>
      <c r="AA267" s="173">
        <f>IF(ISNUMBER(Table1[[#This Row],[Typical Electricity Consumption (TEC) (kWh/yr)]]),Table1[[#This Row],[Typical Electricity Consumption (TEC) (kWh/yr)]]-IF(Table1[[#This Row],[Maximum Document Size Width]]&gt;=275,A3_Annual,0),"")</f>
        <v>37.011000000000003</v>
      </c>
      <c r="AB267" s="173">
        <f t="array" ref="AB2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268" spans="1:28" ht="34.9">
      <c r="A268" s="3">
        <v>2303525</v>
      </c>
      <c r="B268" s="4" t="s">
        <v>765</v>
      </c>
      <c r="C268" s="4" t="s">
        <v>766</v>
      </c>
      <c r="D268" s="4" t="s">
        <v>834</v>
      </c>
      <c r="E268" s="4" t="s">
        <v>834</v>
      </c>
      <c r="F268" s="4"/>
      <c r="G268" s="4" t="s">
        <v>47</v>
      </c>
      <c r="H268" s="4" t="s">
        <v>48</v>
      </c>
      <c r="I268" s="4">
        <v>297</v>
      </c>
      <c r="J268" s="4">
        <v>432</v>
      </c>
      <c r="K268" s="4"/>
      <c r="L268" s="4" t="s">
        <v>49</v>
      </c>
      <c r="M268" s="4" t="s">
        <v>11</v>
      </c>
      <c r="N268" s="4">
        <v>45</v>
      </c>
      <c r="O268" s="9" t="s">
        <v>50</v>
      </c>
      <c r="P268" s="5">
        <v>2.3290000000000002</v>
      </c>
      <c r="Q268" s="5">
        <v>121.108</v>
      </c>
      <c r="R268" s="4">
        <v>32.247799999999998</v>
      </c>
      <c r="S268" s="4" t="s">
        <v>60</v>
      </c>
      <c r="T268" s="67">
        <v>43066</v>
      </c>
      <c r="U268" s="67">
        <v>42990</v>
      </c>
      <c r="V268" s="4" t="s">
        <v>56</v>
      </c>
      <c r="W268" s="4" t="s">
        <v>835</v>
      </c>
      <c r="X268" s="173" t="str">
        <f t="array" ref="X2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68" s="173">
        <f t="array" ref="Y2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4.1000000000000005</v>
      </c>
      <c r="Z268" s="173">
        <f>Table1[[#This Row],[V2.0 TEC Requirement (kWh/wk)]]*52/3</f>
        <v>71.066666666666677</v>
      </c>
      <c r="AA268" s="173">
        <f>IF(ISNUMBER(Table1[[#This Row],[Typical Electricity Consumption (TEC) (kWh/yr)]]),Table1[[#This Row],[Typical Electricity Consumption (TEC) (kWh/yr)]]-IF(Table1[[#This Row],[Maximum Document Size Width]]&gt;=275,A3_Annual,0),"")</f>
        <v>32.247799999999998</v>
      </c>
      <c r="AB268" s="173">
        <f t="array" ref="AB2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269" spans="1:28" ht="34.9">
      <c r="A269" s="3">
        <v>2308010</v>
      </c>
      <c r="B269" s="4" t="s">
        <v>765</v>
      </c>
      <c r="C269" s="4" t="s">
        <v>766</v>
      </c>
      <c r="D269" s="4" t="s">
        <v>836</v>
      </c>
      <c r="E269" s="4" t="s">
        <v>836</v>
      </c>
      <c r="F269" s="4"/>
      <c r="G269" s="4" t="s">
        <v>55</v>
      </c>
      <c r="H269" s="4" t="s">
        <v>48</v>
      </c>
      <c r="I269" s="4">
        <v>216</v>
      </c>
      <c r="J269" s="4">
        <v>356</v>
      </c>
      <c r="K269" s="4"/>
      <c r="L269" s="4" t="s">
        <v>49</v>
      </c>
      <c r="M269" s="4" t="s">
        <v>11</v>
      </c>
      <c r="N269" s="4">
        <v>50</v>
      </c>
      <c r="O269" s="9" t="s">
        <v>50</v>
      </c>
      <c r="P269" s="5">
        <v>1.964</v>
      </c>
      <c r="Q269" s="5">
        <v>102.128</v>
      </c>
      <c r="R269" s="4">
        <v>37.983400000000003</v>
      </c>
      <c r="S269" s="4" t="s">
        <v>60</v>
      </c>
      <c r="T269" s="67">
        <v>43141</v>
      </c>
      <c r="U269" s="67">
        <v>43087</v>
      </c>
      <c r="V269" s="4" t="s">
        <v>56</v>
      </c>
      <c r="W269" s="4" t="s">
        <v>837</v>
      </c>
      <c r="X269" s="173" t="str">
        <f t="array" ref="X2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269" s="173">
        <f t="array" ref="Y2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v>
      </c>
      <c r="Z269" s="173">
        <f>Table1[[#This Row],[V2.0 TEC Requirement (kWh/wk)]]*52/3</f>
        <v>72.8</v>
      </c>
      <c r="AA269" s="173">
        <f>IF(ISNUMBER(Table1[[#This Row],[Typical Electricity Consumption (TEC) (kWh/yr)]]),Table1[[#This Row],[Typical Electricity Consumption (TEC) (kWh/yr)]]-IF(Table1[[#This Row],[Maximum Document Size Width]]&gt;=275,A3_Annual,0),"")</f>
        <v>37.983400000000003</v>
      </c>
      <c r="AB269" s="173">
        <f t="array" ref="AB2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270" spans="1:28" ht="34.9">
      <c r="A270" s="3">
        <v>2280837</v>
      </c>
      <c r="B270" s="4" t="s">
        <v>765</v>
      </c>
      <c r="C270" s="4" t="s">
        <v>766</v>
      </c>
      <c r="D270" s="4" t="s">
        <v>838</v>
      </c>
      <c r="E270" s="4" t="s">
        <v>838</v>
      </c>
      <c r="F270" s="4"/>
      <c r="G270" s="4" t="s">
        <v>47</v>
      </c>
      <c r="H270" s="4" t="s">
        <v>48</v>
      </c>
      <c r="I270" s="4">
        <v>297</v>
      </c>
      <c r="J270" s="4">
        <v>432</v>
      </c>
      <c r="K270" s="4"/>
      <c r="L270" s="4" t="s">
        <v>49</v>
      </c>
      <c r="M270" s="4" t="s">
        <v>11</v>
      </c>
      <c r="N270" s="4">
        <v>55</v>
      </c>
      <c r="O270" s="9" t="s">
        <v>50</v>
      </c>
      <c r="P270" s="5">
        <v>3.5550000000000002</v>
      </c>
      <c r="Q270" s="5">
        <v>184.86</v>
      </c>
      <c r="R270" s="4">
        <v>49.490999999999993</v>
      </c>
      <c r="S270" s="4" t="s">
        <v>60</v>
      </c>
      <c r="T270" s="67">
        <v>42719</v>
      </c>
      <c r="U270" s="67">
        <v>42649</v>
      </c>
      <c r="V270" s="4" t="s">
        <v>56</v>
      </c>
      <c r="W270" s="4" t="s">
        <v>839</v>
      </c>
      <c r="X270" s="173" t="str">
        <f t="array" ref="X2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0" s="173">
        <f t="array" ref="Y2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5.8999999999999995</v>
      </c>
      <c r="Z270" s="173">
        <f>Table1[[#This Row],[V2.0 TEC Requirement (kWh/wk)]]*52/3</f>
        <v>102.26666666666665</v>
      </c>
      <c r="AA270" s="173">
        <f>IF(ISNUMBER(Table1[[#This Row],[Typical Electricity Consumption (TEC) (kWh/yr)]]),Table1[[#This Row],[Typical Electricity Consumption (TEC) (kWh/yr)]]-IF(Table1[[#This Row],[Maximum Document Size Width]]&gt;=275,A3_Annual,0),"")</f>
        <v>49.490999999999993</v>
      </c>
      <c r="AB270" s="173">
        <f t="array" ref="AB2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271" spans="1:28" ht="34.9">
      <c r="A271" s="3">
        <v>2303524</v>
      </c>
      <c r="B271" s="4" t="s">
        <v>765</v>
      </c>
      <c r="C271" s="4" t="s">
        <v>766</v>
      </c>
      <c r="D271" s="4" t="s">
        <v>840</v>
      </c>
      <c r="E271" s="4" t="s">
        <v>840</v>
      </c>
      <c r="F271" s="4"/>
      <c r="G271" s="4" t="s">
        <v>47</v>
      </c>
      <c r="H271" s="4" t="s">
        <v>48</v>
      </c>
      <c r="I271" s="4">
        <v>297</v>
      </c>
      <c r="J271" s="4">
        <v>432</v>
      </c>
      <c r="K271" s="4"/>
      <c r="L271" s="4" t="s">
        <v>49</v>
      </c>
      <c r="M271" s="4" t="s">
        <v>11</v>
      </c>
      <c r="N271" s="4">
        <v>55</v>
      </c>
      <c r="O271" s="9" t="s">
        <v>50</v>
      </c>
      <c r="P271" s="5">
        <v>3.077</v>
      </c>
      <c r="Q271" s="5">
        <v>160.00399999999999</v>
      </c>
      <c r="R271" s="4">
        <v>41.971799999999988</v>
      </c>
      <c r="S271" s="4" t="s">
        <v>60</v>
      </c>
      <c r="T271" s="67">
        <v>43066</v>
      </c>
      <c r="U271" s="67">
        <v>42990</v>
      </c>
      <c r="V271" s="4" t="s">
        <v>56</v>
      </c>
      <c r="W271" s="4" t="s">
        <v>841</v>
      </c>
      <c r="X271" s="173" t="str">
        <f t="array" ref="X2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1" s="173">
        <f t="array" ref="Y2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5.8999999999999995</v>
      </c>
      <c r="Z271" s="173">
        <f>Table1[[#This Row],[V2.0 TEC Requirement (kWh/wk)]]*52/3</f>
        <v>102.26666666666665</v>
      </c>
      <c r="AA271" s="173">
        <f>IF(ISNUMBER(Table1[[#This Row],[Typical Electricity Consumption (TEC) (kWh/yr)]]),Table1[[#This Row],[Typical Electricity Consumption (TEC) (kWh/yr)]]-IF(Table1[[#This Row],[Maximum Document Size Width]]&gt;=275,A3_Annual,0),"")</f>
        <v>41.971799999999988</v>
      </c>
      <c r="AB271" s="173">
        <f t="array" ref="AB2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272" spans="1:28" ht="34.9">
      <c r="A272" s="3">
        <v>2303523</v>
      </c>
      <c r="B272" s="4" t="s">
        <v>765</v>
      </c>
      <c r="C272" s="4" t="s">
        <v>766</v>
      </c>
      <c r="D272" s="4" t="s">
        <v>842</v>
      </c>
      <c r="E272" s="4" t="s">
        <v>842</v>
      </c>
      <c r="F272" s="4"/>
      <c r="G272" s="4" t="s">
        <v>47</v>
      </c>
      <c r="H272" s="4" t="s">
        <v>48</v>
      </c>
      <c r="I272" s="4">
        <v>297</v>
      </c>
      <c r="J272" s="4">
        <v>432</v>
      </c>
      <c r="K272" s="4"/>
      <c r="L272" s="4" t="s">
        <v>49</v>
      </c>
      <c r="M272" s="4" t="s">
        <v>11</v>
      </c>
      <c r="N272" s="4">
        <v>65</v>
      </c>
      <c r="O272" s="9" t="s">
        <v>50</v>
      </c>
      <c r="P272" s="5">
        <v>3.944</v>
      </c>
      <c r="Q272" s="5">
        <v>205.08799999999999</v>
      </c>
      <c r="R272" s="4">
        <v>53.242800000000003</v>
      </c>
      <c r="S272" s="4" t="s">
        <v>60</v>
      </c>
      <c r="T272" s="67">
        <v>43066</v>
      </c>
      <c r="U272" s="67">
        <v>42990</v>
      </c>
      <c r="V272" s="4" t="s">
        <v>56</v>
      </c>
      <c r="W272" s="4" t="s">
        <v>843</v>
      </c>
      <c r="X272" s="173" t="str">
        <f t="array" ref="X2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2" s="173">
        <f t="array" ref="Y2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272" s="173">
        <f>Table1[[#This Row],[V2.0 TEC Requirement (kWh/wk)]]*52/3</f>
        <v>145.6</v>
      </c>
      <c r="AA272" s="173">
        <f>IF(ISNUMBER(Table1[[#This Row],[Typical Electricity Consumption (TEC) (kWh/yr)]]),Table1[[#This Row],[Typical Electricity Consumption (TEC) (kWh/yr)]]-IF(Table1[[#This Row],[Maximum Document Size Width]]&gt;=275,A3_Annual,0),"")</f>
        <v>53.242800000000003</v>
      </c>
      <c r="AB272" s="173">
        <f t="array" ref="AB2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273" spans="1:28" ht="34.9">
      <c r="A273" s="3">
        <v>2259864</v>
      </c>
      <c r="B273" s="4" t="s">
        <v>765</v>
      </c>
      <c r="C273" s="4" t="s">
        <v>766</v>
      </c>
      <c r="D273" s="4" t="s">
        <v>844</v>
      </c>
      <c r="E273" s="4" t="s">
        <v>844</v>
      </c>
      <c r="F273" s="4"/>
      <c r="G273" s="4" t="s">
        <v>47</v>
      </c>
      <c r="H273" s="4" t="s">
        <v>48</v>
      </c>
      <c r="I273" s="4">
        <v>297</v>
      </c>
      <c r="J273" s="4">
        <v>432</v>
      </c>
      <c r="K273" s="4"/>
      <c r="L273" s="4" t="s">
        <v>49</v>
      </c>
      <c r="M273" s="4" t="s">
        <v>11</v>
      </c>
      <c r="N273" s="4">
        <v>80</v>
      </c>
      <c r="O273" s="9" t="s">
        <v>50</v>
      </c>
      <c r="P273" s="5">
        <v>6.6420000000000003</v>
      </c>
      <c r="Q273" s="5">
        <v>345.38400000000001</v>
      </c>
      <c r="R273" s="4">
        <v>88.969399999999993</v>
      </c>
      <c r="S273" s="4" t="s">
        <v>60</v>
      </c>
      <c r="T273" s="67">
        <v>42475</v>
      </c>
      <c r="U273" s="67">
        <v>42408</v>
      </c>
      <c r="V273" s="4" t="s">
        <v>56</v>
      </c>
      <c r="W273" s="4" t="s">
        <v>845</v>
      </c>
      <c r="X273" s="173" t="str">
        <f t="array" ref="X2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3" s="173">
        <f t="array" ref="Y2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12.15</v>
      </c>
      <c r="Z273" s="173">
        <f>Table1[[#This Row],[V2.0 TEC Requirement (kWh/wk)]]*52/3</f>
        <v>210.60000000000002</v>
      </c>
      <c r="AA273" s="173">
        <f>IF(ISNUMBER(Table1[[#This Row],[Typical Electricity Consumption (TEC) (kWh/yr)]]),Table1[[#This Row],[Typical Electricity Consumption (TEC) (kWh/yr)]]-IF(Table1[[#This Row],[Maximum Document Size Width]]&gt;=275,A3_Annual,0),"")</f>
        <v>88.969399999999993</v>
      </c>
      <c r="AB273" s="173">
        <f t="array" ref="AB2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77</v>
      </c>
    </row>
    <row r="274" spans="1:28" ht="34.9">
      <c r="A274" s="3">
        <v>2259863</v>
      </c>
      <c r="B274" s="4" t="s">
        <v>765</v>
      </c>
      <c r="C274" s="4" t="s">
        <v>766</v>
      </c>
      <c r="D274" s="4" t="s">
        <v>846</v>
      </c>
      <c r="E274" s="4" t="s">
        <v>846</v>
      </c>
      <c r="F274" s="4"/>
      <c r="G274" s="4" t="s">
        <v>47</v>
      </c>
      <c r="H274" s="4" t="s">
        <v>48</v>
      </c>
      <c r="I274" s="4">
        <v>297</v>
      </c>
      <c r="J274" s="4">
        <v>432</v>
      </c>
      <c r="K274" s="4"/>
      <c r="L274" s="4" t="s">
        <v>49</v>
      </c>
      <c r="M274" s="4" t="s">
        <v>11</v>
      </c>
      <c r="N274" s="4">
        <v>95</v>
      </c>
      <c r="O274" s="9" t="s">
        <v>50</v>
      </c>
      <c r="P274" s="5">
        <v>8.6850000000000005</v>
      </c>
      <c r="Q274" s="5">
        <v>451.62</v>
      </c>
      <c r="R274" s="4">
        <v>115.52839999999999</v>
      </c>
      <c r="S274" s="4" t="s">
        <v>60</v>
      </c>
      <c r="T274" s="67">
        <v>42475</v>
      </c>
      <c r="U274" s="67">
        <v>42408</v>
      </c>
      <c r="V274" s="4" t="s">
        <v>56</v>
      </c>
      <c r="W274" s="4" t="s">
        <v>847</v>
      </c>
      <c r="X274" s="173" t="str">
        <f t="array" ref="X2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4" s="173">
        <f t="array" ref="Y2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21.150000000000002</v>
      </c>
      <c r="Z274" s="173">
        <f>Table1[[#This Row],[V2.0 TEC Requirement (kWh/wk)]]*52/3</f>
        <v>366.60000000000008</v>
      </c>
      <c r="AA274" s="173">
        <f>IF(ISNUMBER(Table1[[#This Row],[Typical Electricity Consumption (TEC) (kWh/yr)]]),Table1[[#This Row],[Typical Electricity Consumption (TEC) (kWh/yr)]]-IF(Table1[[#This Row],[Maximum Document Size Width]]&gt;=275,A3_Annual,0),"")</f>
        <v>115.52839999999999</v>
      </c>
      <c r="AB274" s="173">
        <f t="array" ref="AB2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131.80000000000001</v>
      </c>
    </row>
    <row r="275" spans="1:28" ht="34.9">
      <c r="A275" s="3">
        <v>2283151</v>
      </c>
      <c r="B275" s="4" t="s">
        <v>765</v>
      </c>
      <c r="C275" s="4" t="s">
        <v>766</v>
      </c>
      <c r="D275" s="4" t="s">
        <v>848</v>
      </c>
      <c r="E275" s="4" t="s">
        <v>848</v>
      </c>
      <c r="F275" s="4"/>
      <c r="G275" s="4" t="s">
        <v>47</v>
      </c>
      <c r="H275" s="4" t="s">
        <v>48</v>
      </c>
      <c r="I275" s="4">
        <v>216</v>
      </c>
      <c r="J275" s="4">
        <v>356</v>
      </c>
      <c r="K275" s="4"/>
      <c r="L275" s="4" t="s">
        <v>49</v>
      </c>
      <c r="M275" s="4" t="s">
        <v>14</v>
      </c>
      <c r="N275" s="4">
        <v>35</v>
      </c>
      <c r="O275" s="9" t="s">
        <v>50</v>
      </c>
      <c r="P275" s="5">
        <v>1.978</v>
      </c>
      <c r="Q275" s="5">
        <v>102.85599999999999</v>
      </c>
      <c r="R275" s="4">
        <v>30.295200000000001</v>
      </c>
      <c r="S275" s="4" t="s">
        <v>60</v>
      </c>
      <c r="T275" s="67">
        <v>42729</v>
      </c>
      <c r="U275" s="67">
        <v>42671</v>
      </c>
      <c r="V275" s="4" t="s">
        <v>56</v>
      </c>
      <c r="W275" s="4" t="s">
        <v>849</v>
      </c>
      <c r="X275" s="173" t="str">
        <f t="array" ref="X2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5" s="173">
        <f t="array" ref="Y2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4.95</v>
      </c>
      <c r="Z275" s="173">
        <f>Table1[[#This Row],[V2.0 TEC Requirement (kWh/wk)]]*52/3</f>
        <v>85.800000000000011</v>
      </c>
      <c r="AA275" s="173">
        <f>IF(ISNUMBER(Table1[[#This Row],[Typical Electricity Consumption (TEC) (kWh/yr)]]),Table1[[#This Row],[Typical Electricity Consumption (TEC) (kWh/yr)]]-IF(Table1[[#This Row],[Maximum Document Size Width]]&gt;=275,A3_Annual,0),"")</f>
        <v>30.295200000000001</v>
      </c>
      <c r="AB275" s="173">
        <f t="array" ref="AB2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276" spans="1:28" ht="34.9">
      <c r="A276" s="3">
        <v>2283150</v>
      </c>
      <c r="B276" s="4" t="s">
        <v>765</v>
      </c>
      <c r="C276" s="4" t="s">
        <v>766</v>
      </c>
      <c r="D276" s="4" t="s">
        <v>850</v>
      </c>
      <c r="E276" s="4" t="s">
        <v>850</v>
      </c>
      <c r="F276" s="4"/>
      <c r="G276" s="4" t="s">
        <v>47</v>
      </c>
      <c r="H276" s="4" t="s">
        <v>48</v>
      </c>
      <c r="I276" s="4">
        <v>216</v>
      </c>
      <c r="J276" s="4">
        <v>356</v>
      </c>
      <c r="K276" s="4"/>
      <c r="L276" s="4" t="s">
        <v>49</v>
      </c>
      <c r="M276" s="4" t="s">
        <v>14</v>
      </c>
      <c r="N276" s="4">
        <v>40</v>
      </c>
      <c r="O276" s="9" t="s">
        <v>50</v>
      </c>
      <c r="P276" s="5">
        <v>2.2400000000000002</v>
      </c>
      <c r="Q276" s="5">
        <v>116.48</v>
      </c>
      <c r="R276" s="4">
        <v>33.7012</v>
      </c>
      <c r="S276" s="4" t="s">
        <v>60</v>
      </c>
      <c r="T276" s="67">
        <v>42729</v>
      </c>
      <c r="U276" s="67">
        <v>42671</v>
      </c>
      <c r="V276" s="4" t="s">
        <v>56</v>
      </c>
      <c r="W276" s="4" t="s">
        <v>851</v>
      </c>
      <c r="X276" s="173" t="str">
        <f t="array" ref="X2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6" s="173">
        <f t="array" ref="Y2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5.95</v>
      </c>
      <c r="Z276" s="173">
        <f>Table1[[#This Row],[V2.0 TEC Requirement (kWh/wk)]]*52/3</f>
        <v>103.13333333333334</v>
      </c>
      <c r="AA276" s="173">
        <f>IF(ISNUMBER(Table1[[#This Row],[Typical Electricity Consumption (TEC) (kWh/yr)]]),Table1[[#This Row],[Typical Electricity Consumption (TEC) (kWh/yr)]]-IF(Table1[[#This Row],[Maximum Document Size Width]]&gt;=275,A3_Annual,0),"")</f>
        <v>33.7012</v>
      </c>
      <c r="AB276" s="173">
        <f t="array" ref="AB2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277" spans="1:28" ht="34.9">
      <c r="A277" s="3">
        <v>2194274</v>
      </c>
      <c r="B277" s="4" t="s">
        <v>765</v>
      </c>
      <c r="C277" s="4" t="s">
        <v>766</v>
      </c>
      <c r="D277" s="4" t="s">
        <v>852</v>
      </c>
      <c r="E277" s="4" t="s">
        <v>852</v>
      </c>
      <c r="F277" s="4" t="s">
        <v>853</v>
      </c>
      <c r="G277" s="4" t="s">
        <v>47</v>
      </c>
      <c r="H277" s="4" t="s">
        <v>48</v>
      </c>
      <c r="I277" s="4">
        <v>297</v>
      </c>
      <c r="J277" s="4">
        <v>432</v>
      </c>
      <c r="K277" s="4"/>
      <c r="L277" s="4" t="s">
        <v>49</v>
      </c>
      <c r="M277" s="4" t="s">
        <v>14</v>
      </c>
      <c r="N277" s="4">
        <v>45</v>
      </c>
      <c r="O277" s="9" t="s">
        <v>50</v>
      </c>
      <c r="P277" s="5">
        <v>2.839</v>
      </c>
      <c r="Q277" s="5">
        <v>147.62799999999999</v>
      </c>
      <c r="R277" s="4">
        <v>45.442799999999991</v>
      </c>
      <c r="S277" s="4" t="s">
        <v>60</v>
      </c>
      <c r="T277" s="67">
        <v>42125</v>
      </c>
      <c r="U277" s="67">
        <v>42026</v>
      </c>
      <c r="V277" s="4" t="s">
        <v>56</v>
      </c>
      <c r="W277" s="4" t="s">
        <v>854</v>
      </c>
      <c r="X277" s="173" t="str">
        <f t="array" ref="X2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7" s="173">
        <f t="array" ref="Y2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277" s="173">
        <f>Table1[[#This Row],[V2.0 TEC Requirement (kWh/wk)]]*52/3</f>
        <v>125.66666666666667</v>
      </c>
      <c r="AA277" s="173">
        <f>IF(ISNUMBER(Table1[[#This Row],[Typical Electricity Consumption (TEC) (kWh/yr)]]),Table1[[#This Row],[Typical Electricity Consumption (TEC) (kWh/yr)]]-IF(Table1[[#This Row],[Maximum Document Size Width]]&gt;=275,A3_Annual,0),"")</f>
        <v>45.442799999999991</v>
      </c>
      <c r="AB277" s="173">
        <f t="array" ref="AB2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278" spans="1:28" ht="34.9">
      <c r="A278" s="3">
        <v>2264258</v>
      </c>
      <c r="B278" s="4" t="s">
        <v>765</v>
      </c>
      <c r="C278" s="4" t="s">
        <v>766</v>
      </c>
      <c r="D278" s="4" t="s">
        <v>855</v>
      </c>
      <c r="E278" s="4" t="s">
        <v>855</v>
      </c>
      <c r="F278" s="4" t="s">
        <v>856</v>
      </c>
      <c r="G278" s="4" t="s">
        <v>47</v>
      </c>
      <c r="H278" s="4" t="s">
        <v>48</v>
      </c>
      <c r="I278" s="4">
        <v>297</v>
      </c>
      <c r="J278" s="4">
        <v>432</v>
      </c>
      <c r="K278" s="4"/>
      <c r="L278" s="4" t="s">
        <v>49</v>
      </c>
      <c r="M278" s="4" t="s">
        <v>14</v>
      </c>
      <c r="N278" s="4">
        <v>45</v>
      </c>
      <c r="O278" s="9" t="s">
        <v>50</v>
      </c>
      <c r="P278" s="5">
        <v>2.464</v>
      </c>
      <c r="Q278" s="5">
        <v>128.12799999999999</v>
      </c>
      <c r="R278" s="4">
        <v>34.655400000000014</v>
      </c>
      <c r="S278" s="4" t="s">
        <v>60</v>
      </c>
      <c r="T278" s="67">
        <v>42551</v>
      </c>
      <c r="U278" s="67">
        <v>42545</v>
      </c>
      <c r="V278" s="4" t="s">
        <v>56</v>
      </c>
      <c r="W278" s="4" t="s">
        <v>857</v>
      </c>
      <c r="X278" s="173" t="str">
        <f t="array" ref="X2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8" s="173">
        <f t="array" ref="Y2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278" s="173">
        <f>Table1[[#This Row],[V2.0 TEC Requirement (kWh/wk)]]*52/3</f>
        <v>125.66666666666667</v>
      </c>
      <c r="AA278" s="173">
        <f>IF(ISNUMBER(Table1[[#This Row],[Typical Electricity Consumption (TEC) (kWh/yr)]]),Table1[[#This Row],[Typical Electricity Consumption (TEC) (kWh/yr)]]-IF(Table1[[#This Row],[Maximum Document Size Width]]&gt;=275,A3_Annual,0),"")</f>
        <v>34.655400000000014</v>
      </c>
      <c r="AB278" s="173">
        <f t="array" ref="AB2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279" spans="1:28" ht="34.9">
      <c r="A279" s="3">
        <v>2194273</v>
      </c>
      <c r="B279" s="4" t="s">
        <v>765</v>
      </c>
      <c r="C279" s="4" t="s">
        <v>766</v>
      </c>
      <c r="D279" s="4" t="s">
        <v>858</v>
      </c>
      <c r="E279" s="4" t="s">
        <v>858</v>
      </c>
      <c r="F279" s="4" t="s">
        <v>859</v>
      </c>
      <c r="G279" s="4" t="s">
        <v>47</v>
      </c>
      <c r="H279" s="4" t="s">
        <v>48</v>
      </c>
      <c r="I279" s="4">
        <v>297</v>
      </c>
      <c r="J279" s="4">
        <v>432</v>
      </c>
      <c r="K279" s="4"/>
      <c r="L279" s="4" t="s">
        <v>49</v>
      </c>
      <c r="M279" s="4" t="s">
        <v>14</v>
      </c>
      <c r="N279" s="4">
        <v>55</v>
      </c>
      <c r="O279" s="9" t="s">
        <v>50</v>
      </c>
      <c r="P279" s="5">
        <v>3.6829999999999998</v>
      </c>
      <c r="Q279" s="5">
        <v>191.51599999999999</v>
      </c>
      <c r="R279" s="4">
        <v>57.797999999999995</v>
      </c>
      <c r="S279" s="4" t="s">
        <v>60</v>
      </c>
      <c r="T279" s="67">
        <v>42125</v>
      </c>
      <c r="U279" s="67">
        <v>42026</v>
      </c>
      <c r="V279" s="4" t="s">
        <v>56</v>
      </c>
      <c r="W279" s="4" t="s">
        <v>860</v>
      </c>
      <c r="X279" s="173" t="str">
        <f t="array" ref="X2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79" s="173">
        <f t="array" ref="Y2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279" s="173">
        <f>Table1[[#This Row],[V2.0 TEC Requirement (kWh/wk)]]*52/3</f>
        <v>160.33333333333334</v>
      </c>
      <c r="AA279" s="173">
        <f>IF(ISNUMBER(Table1[[#This Row],[Typical Electricity Consumption (TEC) (kWh/yr)]]),Table1[[#This Row],[Typical Electricity Consumption (TEC) (kWh/yr)]]-IF(Table1[[#This Row],[Maximum Document Size Width]]&gt;=275,A3_Annual,0),"")</f>
        <v>57.797999999999995</v>
      </c>
      <c r="AB279" s="173">
        <f t="array" ref="AB2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280" spans="1:28" ht="34.9">
      <c r="A280" s="3">
        <v>2264257</v>
      </c>
      <c r="B280" s="4" t="s">
        <v>765</v>
      </c>
      <c r="C280" s="4" t="s">
        <v>766</v>
      </c>
      <c r="D280" s="4" t="s">
        <v>861</v>
      </c>
      <c r="E280" s="4" t="s">
        <v>861</v>
      </c>
      <c r="F280" s="4" t="s">
        <v>862</v>
      </c>
      <c r="G280" s="4" t="s">
        <v>47</v>
      </c>
      <c r="H280" s="4" t="s">
        <v>48</v>
      </c>
      <c r="I280" s="4">
        <v>297</v>
      </c>
      <c r="J280" s="4">
        <v>432</v>
      </c>
      <c r="K280" s="4"/>
      <c r="L280" s="4" t="s">
        <v>49</v>
      </c>
      <c r="M280" s="4" t="s">
        <v>14</v>
      </c>
      <c r="N280" s="4">
        <v>55</v>
      </c>
      <c r="O280" s="9" t="s">
        <v>50</v>
      </c>
      <c r="P280" s="5">
        <v>3.2480000000000002</v>
      </c>
      <c r="Q280" s="5">
        <v>168.89599999999999</v>
      </c>
      <c r="R280" s="4">
        <v>44.8474</v>
      </c>
      <c r="S280" s="4" t="s">
        <v>60</v>
      </c>
      <c r="T280" s="67">
        <v>42551</v>
      </c>
      <c r="U280" s="67">
        <v>42545</v>
      </c>
      <c r="V280" s="4" t="s">
        <v>56</v>
      </c>
      <c r="W280" s="4" t="s">
        <v>863</v>
      </c>
      <c r="X280" s="173" t="str">
        <f t="array" ref="X2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0" s="173">
        <f t="array" ref="Y2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280" s="173">
        <f>Table1[[#This Row],[V2.0 TEC Requirement (kWh/wk)]]*52/3</f>
        <v>160.33333333333334</v>
      </c>
      <c r="AA280" s="173">
        <f>IF(ISNUMBER(Table1[[#This Row],[Typical Electricity Consumption (TEC) (kWh/yr)]]),Table1[[#This Row],[Typical Electricity Consumption (TEC) (kWh/yr)]]-IF(Table1[[#This Row],[Maximum Document Size Width]]&gt;=275,A3_Annual,0),"")</f>
        <v>44.8474</v>
      </c>
      <c r="AB280" s="173">
        <f t="array" ref="AB2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281" spans="1:28" ht="34.9">
      <c r="A281" s="3">
        <v>2264256</v>
      </c>
      <c r="B281" s="4" t="s">
        <v>765</v>
      </c>
      <c r="C281" s="4" t="s">
        <v>766</v>
      </c>
      <c r="D281" s="4" t="s">
        <v>864</v>
      </c>
      <c r="E281" s="4" t="s">
        <v>864</v>
      </c>
      <c r="F281" s="4"/>
      <c r="G281" s="4" t="s">
        <v>47</v>
      </c>
      <c r="H281" s="4" t="s">
        <v>48</v>
      </c>
      <c r="I281" s="4">
        <v>297</v>
      </c>
      <c r="J281" s="4">
        <v>432</v>
      </c>
      <c r="K281" s="4"/>
      <c r="L281" s="4" t="s">
        <v>49</v>
      </c>
      <c r="M281" s="4" t="s">
        <v>14</v>
      </c>
      <c r="N281" s="4">
        <v>65</v>
      </c>
      <c r="O281" s="9" t="s">
        <v>50</v>
      </c>
      <c r="P281" s="5">
        <v>4.0090000000000003</v>
      </c>
      <c r="Q281" s="5">
        <v>208.46799999999999</v>
      </c>
      <c r="R281" s="4">
        <v>54.740400000000001</v>
      </c>
      <c r="S281" s="4" t="s">
        <v>60</v>
      </c>
      <c r="T281" s="67">
        <v>42551</v>
      </c>
      <c r="U281" s="67">
        <v>42474</v>
      </c>
      <c r="V281" s="4" t="s">
        <v>56</v>
      </c>
      <c r="W281" s="4" t="s">
        <v>865</v>
      </c>
      <c r="X281" s="173" t="str">
        <f t="array" ref="X2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1" s="173">
        <f t="array" ref="Y2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281" s="173">
        <f>Table1[[#This Row],[V2.0 TEC Requirement (kWh/wk)]]*52/3</f>
        <v>195</v>
      </c>
      <c r="AA281" s="173">
        <f>IF(ISNUMBER(Table1[[#This Row],[Typical Electricity Consumption (TEC) (kWh/yr)]]),Table1[[#This Row],[Typical Electricity Consumption (TEC) (kWh/yr)]]-IF(Table1[[#This Row],[Maximum Document Size Width]]&gt;=275,A3_Annual,0),"")</f>
        <v>54.740400000000001</v>
      </c>
      <c r="AB281" s="173">
        <f t="array" ref="AB2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282" spans="1:28" ht="23.45">
      <c r="A282" s="3">
        <v>2248640</v>
      </c>
      <c r="B282" s="4" t="s">
        <v>765</v>
      </c>
      <c r="C282" s="4" t="s">
        <v>766</v>
      </c>
      <c r="D282" s="4" t="s">
        <v>866</v>
      </c>
      <c r="E282" s="4" t="s">
        <v>867</v>
      </c>
      <c r="F282" s="4" t="s">
        <v>868</v>
      </c>
      <c r="G282" s="4" t="s">
        <v>47</v>
      </c>
      <c r="H282" s="4" t="s">
        <v>48</v>
      </c>
      <c r="I282" s="4">
        <v>297</v>
      </c>
      <c r="J282" s="4">
        <v>432</v>
      </c>
      <c r="K282" s="4"/>
      <c r="L282" s="4" t="s">
        <v>49</v>
      </c>
      <c r="M282" s="4" t="s">
        <v>14</v>
      </c>
      <c r="N282" s="4">
        <v>28</v>
      </c>
      <c r="O282" s="9" t="s">
        <v>50</v>
      </c>
      <c r="P282" s="5">
        <v>1.343</v>
      </c>
      <c r="Q282" s="5">
        <v>69.835999999999999</v>
      </c>
      <c r="R282" s="4">
        <v>20.732833333333332</v>
      </c>
      <c r="S282" s="4" t="s">
        <v>60</v>
      </c>
      <c r="T282" s="67">
        <v>42767</v>
      </c>
      <c r="U282" s="67">
        <v>42718</v>
      </c>
      <c r="V282" s="4" t="s">
        <v>56</v>
      </c>
      <c r="W282" s="4" t="s">
        <v>869</v>
      </c>
      <c r="X282" s="173" t="str">
        <f t="array" ref="X2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2" s="173">
        <f t="array" ref="Y2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3.9899999999999998</v>
      </c>
      <c r="Z282" s="173">
        <f>Table1[[#This Row],[V2.0 TEC Requirement (kWh/wk)]]*52/3</f>
        <v>69.16</v>
      </c>
      <c r="AA282" s="173">
        <f>IF(ISNUMBER(Table1[[#This Row],[Typical Electricity Consumption (TEC) (kWh/yr)]]),Table1[[#This Row],[Typical Electricity Consumption (TEC) (kWh/yr)]]-IF(Table1[[#This Row],[Maximum Document Size Width]]&gt;=275,A3_Annual,0),"")</f>
        <v>20.732833333333332</v>
      </c>
      <c r="AB282" s="173">
        <f t="array" ref="AB2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83" spans="1:28" ht="23.45">
      <c r="A283" s="3">
        <v>2248643</v>
      </c>
      <c r="B283" s="4" t="s">
        <v>765</v>
      </c>
      <c r="C283" s="4" t="s">
        <v>766</v>
      </c>
      <c r="D283" s="4" t="s">
        <v>870</v>
      </c>
      <c r="E283" s="4" t="s">
        <v>867</v>
      </c>
      <c r="F283" s="4" t="s">
        <v>871</v>
      </c>
      <c r="G283" s="4" t="s">
        <v>47</v>
      </c>
      <c r="H283" s="4" t="s">
        <v>48</v>
      </c>
      <c r="I283" s="4">
        <v>297</v>
      </c>
      <c r="J283" s="4">
        <v>432</v>
      </c>
      <c r="K283" s="4"/>
      <c r="L283" s="4" t="s">
        <v>49</v>
      </c>
      <c r="M283" s="4" t="s">
        <v>14</v>
      </c>
      <c r="N283" s="4">
        <v>22</v>
      </c>
      <c r="O283" s="9" t="s">
        <v>50</v>
      </c>
      <c r="P283" s="5">
        <v>1.0169999999999999</v>
      </c>
      <c r="Q283" s="5">
        <v>52.884</v>
      </c>
      <c r="R283" s="4">
        <v>16.491583333333331</v>
      </c>
      <c r="S283" s="4" t="s">
        <v>60</v>
      </c>
      <c r="T283" s="67">
        <v>42767</v>
      </c>
      <c r="U283" s="67">
        <v>42718</v>
      </c>
      <c r="V283" s="4" t="s">
        <v>56</v>
      </c>
      <c r="W283" s="4" t="s">
        <v>872</v>
      </c>
      <c r="X283" s="173" t="str">
        <f t="array" ref="X2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3" s="173">
        <f t="array" ref="Y2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v>
      </c>
      <c r="Z283" s="173">
        <f>Table1[[#This Row],[V2.0 TEC Requirement (kWh/wk)]]*52/3</f>
        <v>55.639999999999993</v>
      </c>
      <c r="AA283" s="173">
        <f>IF(ISNUMBER(Table1[[#This Row],[Typical Electricity Consumption (TEC) (kWh/yr)]]),Table1[[#This Row],[Typical Electricity Consumption (TEC) (kWh/yr)]]-IF(Table1[[#This Row],[Maximum Document Size Width]]&gt;=275,A3_Annual,0),"")</f>
        <v>16.491583333333331</v>
      </c>
      <c r="AB283" s="173">
        <f t="array" ref="AB2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284" spans="1:28" ht="23.45">
      <c r="A284" s="3">
        <v>2194275</v>
      </c>
      <c r="B284" s="4" t="s">
        <v>765</v>
      </c>
      <c r="C284" s="4" t="s">
        <v>766</v>
      </c>
      <c r="D284" s="4" t="s">
        <v>873</v>
      </c>
      <c r="E284" s="4" t="s">
        <v>874</v>
      </c>
      <c r="F284" s="4" t="s">
        <v>875</v>
      </c>
      <c r="G284" s="4" t="s">
        <v>47</v>
      </c>
      <c r="H284" s="4" t="s">
        <v>48</v>
      </c>
      <c r="I284" s="4">
        <v>297</v>
      </c>
      <c r="J284" s="4">
        <v>432</v>
      </c>
      <c r="K284" s="4"/>
      <c r="L284" s="4" t="s">
        <v>49</v>
      </c>
      <c r="M284" s="4" t="s">
        <v>14</v>
      </c>
      <c r="N284" s="4">
        <v>36</v>
      </c>
      <c r="O284" s="9" t="s">
        <v>50</v>
      </c>
      <c r="P284" s="5">
        <v>2.117</v>
      </c>
      <c r="Q284" s="5">
        <v>110.084</v>
      </c>
      <c r="R284" s="4">
        <v>35.352200000000003</v>
      </c>
      <c r="S284" s="4" t="s">
        <v>60</v>
      </c>
      <c r="T284" s="67">
        <v>42073</v>
      </c>
      <c r="U284" s="67">
        <v>42026</v>
      </c>
      <c r="V284" s="4" t="s">
        <v>56</v>
      </c>
      <c r="W284" s="4" t="s">
        <v>876</v>
      </c>
      <c r="X284" s="173" t="str">
        <f t="array" ref="X2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4" s="173">
        <f t="array" ref="Y2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5.45</v>
      </c>
      <c r="Z284" s="173">
        <f>Table1[[#This Row],[V2.0 TEC Requirement (kWh/wk)]]*52/3</f>
        <v>94.466666666666683</v>
      </c>
      <c r="AA284" s="173">
        <f>IF(ISNUMBER(Table1[[#This Row],[Typical Electricity Consumption (TEC) (kWh/yr)]]),Table1[[#This Row],[Typical Electricity Consumption (TEC) (kWh/yr)]]-IF(Table1[[#This Row],[Maximum Document Size Width]]&gt;=275,A3_Annual,0),"")</f>
        <v>35.352200000000003</v>
      </c>
      <c r="AB284" s="173">
        <f t="array" ref="AB2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28.299999999999997</v>
      </c>
    </row>
    <row r="285" spans="1:28" ht="23.45">
      <c r="A285" s="3">
        <v>2194357</v>
      </c>
      <c r="B285" s="4" t="s">
        <v>765</v>
      </c>
      <c r="C285" s="4" t="s">
        <v>766</v>
      </c>
      <c r="D285" s="4" t="s">
        <v>877</v>
      </c>
      <c r="E285" s="4" t="s">
        <v>874</v>
      </c>
      <c r="F285" s="4" t="s">
        <v>878</v>
      </c>
      <c r="G285" s="4" t="s">
        <v>47</v>
      </c>
      <c r="H285" s="4" t="s">
        <v>48</v>
      </c>
      <c r="I285" s="4">
        <v>297</v>
      </c>
      <c r="J285" s="4">
        <v>432</v>
      </c>
      <c r="K285" s="4"/>
      <c r="L285" s="4" t="s">
        <v>49</v>
      </c>
      <c r="M285" s="4" t="s">
        <v>14</v>
      </c>
      <c r="N285" s="4">
        <v>28</v>
      </c>
      <c r="O285" s="9" t="s">
        <v>50</v>
      </c>
      <c r="P285" s="5">
        <v>1.6479999999999999</v>
      </c>
      <c r="Q285" s="5">
        <v>85.695999999999998</v>
      </c>
      <c r="R285" s="4">
        <v>29.328866666666663</v>
      </c>
      <c r="S285" s="4" t="s">
        <v>60</v>
      </c>
      <c r="T285" s="67">
        <v>42073</v>
      </c>
      <c r="U285" s="67">
        <v>42026</v>
      </c>
      <c r="V285" s="4" t="s">
        <v>56</v>
      </c>
      <c r="W285" s="4" t="s">
        <v>879</v>
      </c>
      <c r="X285" s="173" t="str">
        <f t="array" ref="X2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5" s="173">
        <f t="array" ref="Y2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3.9899999999999998</v>
      </c>
      <c r="Z285" s="173">
        <f>Table1[[#This Row],[V2.0 TEC Requirement (kWh/wk)]]*52/3</f>
        <v>69.16</v>
      </c>
      <c r="AA285" s="173">
        <f>IF(ISNUMBER(Table1[[#This Row],[Typical Electricity Consumption (TEC) (kWh/yr)]]),Table1[[#This Row],[Typical Electricity Consumption (TEC) (kWh/yr)]]-IF(Table1[[#This Row],[Maximum Document Size Width]]&gt;=275,A3_Annual,0),"")</f>
        <v>29.328866666666663</v>
      </c>
      <c r="AB285" s="173">
        <f t="array" ref="AB2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86" spans="1:28" ht="23.45">
      <c r="A286" s="3">
        <v>2194358</v>
      </c>
      <c r="B286" s="4" t="s">
        <v>765</v>
      </c>
      <c r="C286" s="4" t="s">
        <v>766</v>
      </c>
      <c r="D286" s="4" t="s">
        <v>880</v>
      </c>
      <c r="E286" s="4" t="s">
        <v>874</v>
      </c>
      <c r="F286" s="4" t="s">
        <v>881</v>
      </c>
      <c r="G286" s="4" t="s">
        <v>47</v>
      </c>
      <c r="H286" s="4" t="s">
        <v>48</v>
      </c>
      <c r="I286" s="4">
        <v>297</v>
      </c>
      <c r="J286" s="4">
        <v>432</v>
      </c>
      <c r="K286" s="4"/>
      <c r="L286" s="4" t="s">
        <v>49</v>
      </c>
      <c r="M286" s="4" t="s">
        <v>14</v>
      </c>
      <c r="N286" s="4">
        <v>22</v>
      </c>
      <c r="O286" s="9" t="s">
        <v>50</v>
      </c>
      <c r="P286" s="5">
        <v>1.2529999999999999</v>
      </c>
      <c r="Q286" s="5">
        <v>65.156000000000006</v>
      </c>
      <c r="R286" s="4">
        <v>24.250200000000003</v>
      </c>
      <c r="S286" s="4" t="s">
        <v>60</v>
      </c>
      <c r="T286" s="67">
        <v>42073</v>
      </c>
      <c r="U286" s="67">
        <v>42026</v>
      </c>
      <c r="V286" s="4" t="s">
        <v>56</v>
      </c>
      <c r="W286" s="4" t="s">
        <v>882</v>
      </c>
      <c r="X286" s="173" t="str">
        <f t="array" ref="X2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6" s="173">
        <f t="array" ref="Y2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v>
      </c>
      <c r="Z286" s="173">
        <f>Table1[[#This Row],[V2.0 TEC Requirement (kWh/wk)]]*52/3</f>
        <v>55.639999999999993</v>
      </c>
      <c r="AA286" s="173">
        <f>IF(ISNUMBER(Table1[[#This Row],[Typical Electricity Consumption (TEC) (kWh/yr)]]),Table1[[#This Row],[Typical Electricity Consumption (TEC) (kWh/yr)]]-IF(Table1[[#This Row],[Maximum Document Size Width]]&gt;=275,A3_Annual,0),"")</f>
        <v>24.250200000000003</v>
      </c>
      <c r="AB286" s="173">
        <f t="array" ref="AB2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287" spans="1:28" ht="23.45">
      <c r="A287" s="3">
        <v>2238855</v>
      </c>
      <c r="B287" s="4" t="s">
        <v>765</v>
      </c>
      <c r="C287" s="4" t="s">
        <v>766</v>
      </c>
      <c r="D287" s="4" t="s">
        <v>883</v>
      </c>
      <c r="E287" s="4" t="s">
        <v>884</v>
      </c>
      <c r="F287" s="4" t="s">
        <v>885</v>
      </c>
      <c r="G287" s="4" t="s">
        <v>47</v>
      </c>
      <c r="H287" s="4" t="s">
        <v>48</v>
      </c>
      <c r="I287" s="4">
        <v>297</v>
      </c>
      <c r="J287" s="4">
        <v>432</v>
      </c>
      <c r="K287" s="4"/>
      <c r="L287" s="4" t="s">
        <v>49</v>
      </c>
      <c r="M287" s="4" t="s">
        <v>14</v>
      </c>
      <c r="N287" s="4">
        <v>36</v>
      </c>
      <c r="O287" s="9" t="s">
        <v>50</v>
      </c>
      <c r="P287" s="5">
        <v>1.8140000000000001</v>
      </c>
      <c r="Q287" s="5">
        <v>94.328000000000003</v>
      </c>
      <c r="R287" s="4">
        <v>27.510599999999997</v>
      </c>
      <c r="S287" s="4" t="s">
        <v>60</v>
      </c>
      <c r="T287" s="67">
        <v>42184</v>
      </c>
      <c r="U287" s="67">
        <v>42545</v>
      </c>
      <c r="V287" s="4" t="s">
        <v>56</v>
      </c>
      <c r="W287" s="4" t="s">
        <v>886</v>
      </c>
      <c r="X287" s="173" t="str">
        <f t="array" ref="X2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7" s="173">
        <f t="array" ref="Y2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5.45</v>
      </c>
      <c r="Z287" s="173">
        <f>Table1[[#This Row],[V2.0 TEC Requirement (kWh/wk)]]*52/3</f>
        <v>94.466666666666683</v>
      </c>
      <c r="AA287" s="173">
        <f>IF(ISNUMBER(Table1[[#This Row],[Typical Electricity Consumption (TEC) (kWh/yr)]]),Table1[[#This Row],[Typical Electricity Consumption (TEC) (kWh/yr)]]-IF(Table1[[#This Row],[Maximum Document Size Width]]&gt;=275,A3_Annual,0),"")</f>
        <v>27.510599999999997</v>
      </c>
      <c r="AB287" s="173">
        <f t="array" ref="AB2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28.299999999999997</v>
      </c>
    </row>
    <row r="288" spans="1:28" ht="23.45">
      <c r="A288" s="3">
        <v>2238859</v>
      </c>
      <c r="B288" s="4" t="s">
        <v>765</v>
      </c>
      <c r="C288" s="4" t="s">
        <v>766</v>
      </c>
      <c r="D288" s="4" t="s">
        <v>887</v>
      </c>
      <c r="E288" s="4" t="s">
        <v>884</v>
      </c>
      <c r="F288" s="4" t="s">
        <v>888</v>
      </c>
      <c r="G288" s="4" t="s">
        <v>47</v>
      </c>
      <c r="H288" s="4" t="s">
        <v>48</v>
      </c>
      <c r="I288" s="4">
        <v>297</v>
      </c>
      <c r="J288" s="4">
        <v>432</v>
      </c>
      <c r="K288" s="4"/>
      <c r="L288" s="4" t="s">
        <v>49</v>
      </c>
      <c r="M288" s="4" t="s">
        <v>14</v>
      </c>
      <c r="N288" s="4">
        <v>25</v>
      </c>
      <c r="O288" s="9" t="s">
        <v>50</v>
      </c>
      <c r="P288" s="5">
        <v>1.177</v>
      </c>
      <c r="Q288" s="5">
        <v>61.204000000000001</v>
      </c>
      <c r="R288" s="4">
        <v>19.235016666666667</v>
      </c>
      <c r="S288" s="4" t="s">
        <v>60</v>
      </c>
      <c r="T288" s="67">
        <v>42324</v>
      </c>
      <c r="U288" s="67">
        <v>42545</v>
      </c>
      <c r="V288" s="4" t="s">
        <v>56</v>
      </c>
      <c r="W288" s="4" t="s">
        <v>889</v>
      </c>
      <c r="X288" s="173" t="str">
        <f t="array" ref="X2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8" s="173">
        <f t="array" ref="Y2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288" s="173">
        <f>Table1[[#This Row],[V2.0 TEC Requirement (kWh/wk)]]*52/3</f>
        <v>62.4</v>
      </c>
      <c r="AA288" s="173">
        <f>IF(ISNUMBER(Table1[[#This Row],[Typical Electricity Consumption (TEC) (kWh/yr)]]),Table1[[#This Row],[Typical Electricity Consumption (TEC) (kWh/yr)]]-IF(Table1[[#This Row],[Maximum Document Size Width]]&gt;=275,A3_Annual,0),"")</f>
        <v>19.235016666666667</v>
      </c>
      <c r="AB288" s="173">
        <f t="array" ref="AB2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289" spans="1:28" ht="23.45">
      <c r="A289" s="3">
        <v>2238860</v>
      </c>
      <c r="B289" s="4" t="s">
        <v>765</v>
      </c>
      <c r="C289" s="4" t="s">
        <v>766</v>
      </c>
      <c r="D289" s="4" t="s">
        <v>890</v>
      </c>
      <c r="E289" s="4" t="s">
        <v>884</v>
      </c>
      <c r="F289" s="4" t="s">
        <v>891</v>
      </c>
      <c r="G289" s="4" t="s">
        <v>47</v>
      </c>
      <c r="H289" s="4" t="s">
        <v>48</v>
      </c>
      <c r="I289" s="4">
        <v>297</v>
      </c>
      <c r="J289" s="4">
        <v>432</v>
      </c>
      <c r="K289" s="4"/>
      <c r="L289" s="4" t="s">
        <v>49</v>
      </c>
      <c r="M289" s="4" t="s">
        <v>14</v>
      </c>
      <c r="N289" s="4">
        <v>30</v>
      </c>
      <c r="O289" s="9" t="s">
        <v>50</v>
      </c>
      <c r="P289" s="5">
        <v>1.52</v>
      </c>
      <c r="Q289" s="5">
        <v>79.040000000000006</v>
      </c>
      <c r="R289" s="4">
        <v>23.6951</v>
      </c>
      <c r="S289" s="4" t="s">
        <v>60</v>
      </c>
      <c r="T289" s="67">
        <v>42184</v>
      </c>
      <c r="U289" s="67">
        <v>42545</v>
      </c>
      <c r="V289" s="4" t="s">
        <v>56</v>
      </c>
      <c r="W289" s="4" t="s">
        <v>892</v>
      </c>
      <c r="X289" s="173" t="str">
        <f t="array" ref="X2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89" s="173">
        <f t="array" ref="Y2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289" s="173">
        <f>Table1[[#This Row],[V2.0 TEC Requirement (kWh/wk)]]*52/3</f>
        <v>73.666666666666671</v>
      </c>
      <c r="AA289" s="173">
        <f>IF(ISNUMBER(Table1[[#This Row],[Typical Electricity Consumption (TEC) (kWh/yr)]]),Table1[[#This Row],[Typical Electricity Consumption (TEC) (kWh/yr)]]-IF(Table1[[#This Row],[Maximum Document Size Width]]&gt;=275,A3_Annual,0),"")</f>
        <v>23.6951</v>
      </c>
      <c r="AB289" s="173">
        <f t="array" ref="AB2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290" spans="1:28" ht="23.45">
      <c r="A290" s="3">
        <v>2303521</v>
      </c>
      <c r="B290" s="4" t="s">
        <v>765</v>
      </c>
      <c r="C290" s="4" t="s">
        <v>766</v>
      </c>
      <c r="D290" s="4" t="s">
        <v>893</v>
      </c>
      <c r="E290" s="4" t="s">
        <v>894</v>
      </c>
      <c r="F290" s="4"/>
      <c r="G290" s="4" t="s">
        <v>47</v>
      </c>
      <c r="H290" s="4" t="s">
        <v>48</v>
      </c>
      <c r="I290" s="4">
        <v>297</v>
      </c>
      <c r="J290" s="4">
        <v>432</v>
      </c>
      <c r="K290" s="4"/>
      <c r="L290" s="4" t="s">
        <v>49</v>
      </c>
      <c r="M290" s="4" t="s">
        <v>14</v>
      </c>
      <c r="N290" s="4">
        <v>75</v>
      </c>
      <c r="O290" s="9" t="s">
        <v>50</v>
      </c>
      <c r="P290" s="5">
        <v>5.0949999999999998</v>
      </c>
      <c r="Q290" s="5">
        <v>264.94</v>
      </c>
      <c r="R290" s="4">
        <v>68.858400000000003</v>
      </c>
      <c r="S290" s="4" t="s">
        <v>60</v>
      </c>
      <c r="T290" s="67">
        <v>43066</v>
      </c>
      <c r="U290" s="67">
        <v>42989</v>
      </c>
      <c r="V290" s="4" t="s">
        <v>56</v>
      </c>
      <c r="W290" s="4" t="s">
        <v>895</v>
      </c>
      <c r="X290" s="173" t="str">
        <f t="array" ref="X2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0" s="173">
        <f t="array" ref="Y2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290" s="173">
        <f>Table1[[#This Row],[V2.0 TEC Requirement (kWh/wk)]]*52/3</f>
        <v>273.00000000000006</v>
      </c>
      <c r="AA290" s="173">
        <f>IF(ISNUMBER(Table1[[#This Row],[Typical Electricity Consumption (TEC) (kWh/yr)]]),Table1[[#This Row],[Typical Electricity Consumption (TEC) (kWh/yr)]]-IF(Table1[[#This Row],[Maximum Document Size Width]]&gt;=275,A3_Annual,0),"")</f>
        <v>68.858400000000003</v>
      </c>
      <c r="AB290" s="173">
        <f t="array" ref="AB2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291" spans="1:28" ht="23.45">
      <c r="A291" s="3">
        <v>2303522</v>
      </c>
      <c r="B291" s="4" t="s">
        <v>765</v>
      </c>
      <c r="C291" s="4" t="s">
        <v>766</v>
      </c>
      <c r="D291" s="4" t="s">
        <v>896</v>
      </c>
      <c r="E291" s="4" t="s">
        <v>894</v>
      </c>
      <c r="F291" s="4"/>
      <c r="G291" s="4" t="s">
        <v>47</v>
      </c>
      <c r="H291" s="4" t="s">
        <v>48</v>
      </c>
      <c r="I291" s="4">
        <v>297</v>
      </c>
      <c r="J291" s="4">
        <v>432</v>
      </c>
      <c r="K291" s="4"/>
      <c r="L291" s="4" t="s">
        <v>49</v>
      </c>
      <c r="M291" s="4" t="s">
        <v>14</v>
      </c>
      <c r="N291" s="4">
        <v>65</v>
      </c>
      <c r="O291" s="9" t="s">
        <v>50</v>
      </c>
      <c r="P291" s="5">
        <v>4.4269999999999996</v>
      </c>
      <c r="Q291" s="5">
        <v>230.20400000000001</v>
      </c>
      <c r="R291" s="4">
        <v>60.174399999999999</v>
      </c>
      <c r="S291" s="4" t="s">
        <v>60</v>
      </c>
      <c r="T291" s="67">
        <v>43066</v>
      </c>
      <c r="U291" s="67">
        <v>42989</v>
      </c>
      <c r="V291" s="4" t="s">
        <v>56</v>
      </c>
      <c r="W291" s="4" t="s">
        <v>897</v>
      </c>
      <c r="X291" s="173" t="str">
        <f t="array" ref="X2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1" s="173">
        <f t="array" ref="Y2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291" s="173">
        <f>Table1[[#This Row],[V2.0 TEC Requirement (kWh/wk)]]*52/3</f>
        <v>195</v>
      </c>
      <c r="AA291" s="173">
        <f>IF(ISNUMBER(Table1[[#This Row],[Typical Electricity Consumption (TEC) (kWh/yr)]]),Table1[[#This Row],[Typical Electricity Consumption (TEC) (kWh/yr)]]-IF(Table1[[#This Row],[Maximum Document Size Width]]&gt;=275,A3_Annual,0),"")</f>
        <v>60.174399999999999</v>
      </c>
      <c r="AB291" s="173">
        <f t="array" ref="AB2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292" spans="1:28" ht="34.9">
      <c r="A292" s="3">
        <v>2308991</v>
      </c>
      <c r="B292" s="4" t="s">
        <v>765</v>
      </c>
      <c r="C292" s="4" t="s">
        <v>766</v>
      </c>
      <c r="D292" s="4" t="s">
        <v>898</v>
      </c>
      <c r="E292" s="4" t="s">
        <v>898</v>
      </c>
      <c r="F292" s="4"/>
      <c r="G292" s="4" t="s">
        <v>47</v>
      </c>
      <c r="H292" s="4" t="s">
        <v>48</v>
      </c>
      <c r="I292" s="4">
        <v>297</v>
      </c>
      <c r="J292" s="4">
        <v>432</v>
      </c>
      <c r="K292" s="4"/>
      <c r="L292" s="4" t="s">
        <v>49</v>
      </c>
      <c r="M292" s="4" t="s">
        <v>14</v>
      </c>
      <c r="N292" s="4">
        <v>28</v>
      </c>
      <c r="O292" s="9" t="s">
        <v>50</v>
      </c>
      <c r="P292" s="5">
        <v>1.353</v>
      </c>
      <c r="Q292" s="5">
        <v>70.355999999999995</v>
      </c>
      <c r="R292" s="4">
        <v>20.203733333333332</v>
      </c>
      <c r="S292" s="4" t="s">
        <v>60</v>
      </c>
      <c r="T292" s="67">
        <v>43141</v>
      </c>
      <c r="U292" s="67">
        <v>43110</v>
      </c>
      <c r="V292" s="4" t="s">
        <v>56</v>
      </c>
      <c r="W292" s="4" t="s">
        <v>899</v>
      </c>
      <c r="X292" s="173" t="str">
        <f t="array" ref="X2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2" s="173">
        <f t="array" ref="Y2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3.9899999999999998</v>
      </c>
      <c r="Z292" s="173">
        <f>Table1[[#This Row],[V2.0 TEC Requirement (kWh/wk)]]*52/3</f>
        <v>69.16</v>
      </c>
      <c r="AA292" s="173">
        <f>IF(ISNUMBER(Table1[[#This Row],[Typical Electricity Consumption (TEC) (kWh/yr)]]),Table1[[#This Row],[Typical Electricity Consumption (TEC) (kWh/yr)]]-IF(Table1[[#This Row],[Maximum Document Size Width]]&gt;=275,A3_Annual,0),"")</f>
        <v>20.203733333333332</v>
      </c>
      <c r="AB292" s="173">
        <f t="array" ref="AB2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21.1</v>
      </c>
    </row>
    <row r="293" spans="1:28" ht="23.45">
      <c r="A293" s="3">
        <v>2260689</v>
      </c>
      <c r="B293" s="4" t="s">
        <v>900</v>
      </c>
      <c r="C293" s="4" t="s">
        <v>901</v>
      </c>
      <c r="D293" s="4" t="s">
        <v>902</v>
      </c>
      <c r="E293" s="4" t="s">
        <v>903</v>
      </c>
      <c r="F293" s="4"/>
      <c r="G293" s="4" t="s">
        <v>47</v>
      </c>
      <c r="H293" s="4" t="s">
        <v>48</v>
      </c>
      <c r="I293" s="4">
        <v>279</v>
      </c>
      <c r="J293" s="4">
        <v>432</v>
      </c>
      <c r="K293" s="4"/>
      <c r="L293" s="4" t="s">
        <v>49</v>
      </c>
      <c r="M293" s="4" t="s">
        <v>14</v>
      </c>
      <c r="N293" s="4">
        <v>25</v>
      </c>
      <c r="O293" s="9" t="s">
        <v>50</v>
      </c>
      <c r="P293" s="5">
        <v>1.129</v>
      </c>
      <c r="Q293" s="5">
        <v>58.707999999999998</v>
      </c>
      <c r="R293" s="4">
        <v>19.94113333333333</v>
      </c>
      <c r="S293" s="4" t="s">
        <v>72</v>
      </c>
      <c r="T293" s="67">
        <v>42506</v>
      </c>
      <c r="U293" s="67">
        <v>42423</v>
      </c>
      <c r="V293" s="4" t="s">
        <v>56</v>
      </c>
      <c r="W293" s="4" t="s">
        <v>904</v>
      </c>
      <c r="X293" s="173" t="str">
        <f t="array" ref="X2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3" s="173">
        <f t="array" ref="Y2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293" s="173">
        <f>Table1[[#This Row],[V2.0 TEC Requirement (kWh/wk)]]*52/3</f>
        <v>62.4</v>
      </c>
      <c r="AA293" s="173">
        <f>IF(ISNUMBER(Table1[[#This Row],[Typical Electricity Consumption (TEC) (kWh/yr)]]),Table1[[#This Row],[Typical Electricity Consumption (TEC) (kWh/yr)]]-IF(Table1[[#This Row],[Maximum Document Size Width]]&gt;=275,A3_Annual,0),"")</f>
        <v>19.94113333333333</v>
      </c>
      <c r="AB293" s="173">
        <f t="array" ref="AB2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294" spans="1:28" ht="34.9">
      <c r="A294" s="3">
        <v>2267552</v>
      </c>
      <c r="B294" s="4" t="s">
        <v>900</v>
      </c>
      <c r="C294" s="4" t="s">
        <v>901</v>
      </c>
      <c r="D294" s="4" t="s">
        <v>902</v>
      </c>
      <c r="E294" s="4" t="s">
        <v>905</v>
      </c>
      <c r="F294" s="4"/>
      <c r="G294" s="4" t="s">
        <v>47</v>
      </c>
      <c r="H294" s="4" t="s">
        <v>48</v>
      </c>
      <c r="I294" s="4">
        <v>279</v>
      </c>
      <c r="J294" s="4">
        <v>432</v>
      </c>
      <c r="K294" s="4"/>
      <c r="L294" s="4" t="s">
        <v>49</v>
      </c>
      <c r="M294" s="4" t="s">
        <v>11</v>
      </c>
      <c r="N294" s="4">
        <v>30</v>
      </c>
      <c r="O294" s="9" t="s">
        <v>50</v>
      </c>
      <c r="P294" s="5">
        <v>1.776</v>
      </c>
      <c r="Q294" s="5">
        <v>92.352000000000004</v>
      </c>
      <c r="R294" s="4">
        <v>28.356466666666666</v>
      </c>
      <c r="S294" s="4" t="s">
        <v>72</v>
      </c>
      <c r="T294" s="67">
        <v>42583</v>
      </c>
      <c r="U294" s="67">
        <v>42509</v>
      </c>
      <c r="V294" s="4" t="s">
        <v>56</v>
      </c>
      <c r="W294" s="4" t="s">
        <v>906</v>
      </c>
      <c r="X294" s="173" t="str">
        <f t="array" ref="X2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4" s="173">
        <f t="array" ref="Y2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294" s="173">
        <f>Table1[[#This Row],[V2.0 TEC Requirement (kWh/wk)]]*52/3</f>
        <v>42.466666666666661</v>
      </c>
      <c r="AA294" s="173">
        <f>IF(ISNUMBER(Table1[[#This Row],[Typical Electricity Consumption (TEC) (kWh/yr)]]),Table1[[#This Row],[Typical Electricity Consumption (TEC) (kWh/yr)]]-IF(Table1[[#This Row],[Maximum Document Size Width]]&gt;=275,A3_Annual,0),"")</f>
        <v>28.356466666666666</v>
      </c>
      <c r="AB294" s="173">
        <f t="array" ref="AB2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295" spans="1:28" ht="34.9">
      <c r="A295" s="3">
        <v>2245461</v>
      </c>
      <c r="B295" s="4" t="s">
        <v>900</v>
      </c>
      <c r="C295" s="4" t="s">
        <v>901</v>
      </c>
      <c r="D295" s="4" t="s">
        <v>902</v>
      </c>
      <c r="E295" s="4" t="s">
        <v>907</v>
      </c>
      <c r="F295" s="4"/>
      <c r="G295" s="4" t="s">
        <v>47</v>
      </c>
      <c r="H295" s="4" t="s">
        <v>48</v>
      </c>
      <c r="I295" s="4">
        <v>279</v>
      </c>
      <c r="J295" s="4">
        <v>432</v>
      </c>
      <c r="K295" s="4"/>
      <c r="L295" s="4" t="s">
        <v>49</v>
      </c>
      <c r="M295" s="4" t="s">
        <v>14</v>
      </c>
      <c r="N295" s="4">
        <v>32</v>
      </c>
      <c r="O295" s="9" t="s">
        <v>50</v>
      </c>
      <c r="P295" s="5">
        <v>1.8360000000000001</v>
      </c>
      <c r="Q295" s="5">
        <v>95.471999999999994</v>
      </c>
      <c r="R295" s="4">
        <v>39.556400000000004</v>
      </c>
      <c r="S295" s="4" t="s">
        <v>72</v>
      </c>
      <c r="T295" s="67">
        <v>42311</v>
      </c>
      <c r="U295" s="67">
        <v>42227</v>
      </c>
      <c r="V295" s="4" t="s">
        <v>56</v>
      </c>
      <c r="W295" s="4" t="s">
        <v>908</v>
      </c>
      <c r="X295" s="173" t="str">
        <f t="array" ref="X2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5" s="173">
        <f t="array" ref="Y2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4.6500000000000004</v>
      </c>
      <c r="Z295" s="173">
        <f>Table1[[#This Row],[V2.0 TEC Requirement (kWh/wk)]]*52/3</f>
        <v>80.600000000000009</v>
      </c>
      <c r="AA295" s="173">
        <f>IF(ISNUMBER(Table1[[#This Row],[Typical Electricity Consumption (TEC) (kWh/yr)]]),Table1[[#This Row],[Typical Electricity Consumption (TEC) (kWh/yr)]]-IF(Table1[[#This Row],[Maximum Document Size Width]]&gt;=275,A3_Annual,0),"")</f>
        <v>39.556400000000004</v>
      </c>
      <c r="AB295" s="173">
        <f t="array" ref="AB2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24.700000000000003</v>
      </c>
    </row>
    <row r="296" spans="1:28" ht="34.9">
      <c r="A296" s="3">
        <v>2306542</v>
      </c>
      <c r="B296" s="4" t="s">
        <v>900</v>
      </c>
      <c r="C296" s="4" t="s">
        <v>901</v>
      </c>
      <c r="D296" s="4" t="s">
        <v>902</v>
      </c>
      <c r="E296" s="4" t="s">
        <v>909</v>
      </c>
      <c r="F296" s="4"/>
      <c r="G296" s="4" t="s">
        <v>47</v>
      </c>
      <c r="H296" s="4" t="s">
        <v>48</v>
      </c>
      <c r="I296" s="4">
        <v>279</v>
      </c>
      <c r="J296" s="4">
        <v>432</v>
      </c>
      <c r="K296" s="4"/>
      <c r="L296" s="4" t="s">
        <v>49</v>
      </c>
      <c r="M296" s="4" t="s">
        <v>11</v>
      </c>
      <c r="N296" s="4">
        <v>32</v>
      </c>
      <c r="O296" s="9" t="s">
        <v>50</v>
      </c>
      <c r="P296" s="5">
        <v>1.4390000000000001</v>
      </c>
      <c r="Q296" s="5">
        <v>74.828000000000003</v>
      </c>
      <c r="R296" s="4">
        <v>24.005800000000001</v>
      </c>
      <c r="S296" s="4" t="s">
        <v>72</v>
      </c>
      <c r="T296" s="67">
        <v>43132</v>
      </c>
      <c r="U296" s="67">
        <v>43052</v>
      </c>
      <c r="V296" s="4" t="s">
        <v>56</v>
      </c>
      <c r="W296" s="4" t="s">
        <v>910</v>
      </c>
      <c r="X296" s="173" t="str">
        <f t="array" ref="X2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6" s="173">
        <f t="array" ref="Y2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2.67</v>
      </c>
      <c r="Z296" s="173">
        <f>Table1[[#This Row],[V2.0 TEC Requirement (kWh/wk)]]*52/3</f>
        <v>46.28</v>
      </c>
      <c r="AA296" s="173">
        <f>IF(ISNUMBER(Table1[[#This Row],[Typical Electricity Consumption (TEC) (kWh/yr)]]),Table1[[#This Row],[Typical Electricity Consumption (TEC) (kWh/yr)]]-IF(Table1[[#This Row],[Maximum Document Size Width]]&gt;=275,A3_Annual,0),"")</f>
        <v>24.005800000000001</v>
      </c>
      <c r="AB296" s="173">
        <f t="array" ref="AB2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23.2</v>
      </c>
    </row>
    <row r="297" spans="1:28" ht="23.45">
      <c r="A297" s="3">
        <v>2260691</v>
      </c>
      <c r="B297" s="4" t="s">
        <v>900</v>
      </c>
      <c r="C297" s="4" t="s">
        <v>901</v>
      </c>
      <c r="D297" s="4" t="s">
        <v>902</v>
      </c>
      <c r="E297" s="4" t="s">
        <v>911</v>
      </c>
      <c r="F297" s="4"/>
      <c r="G297" s="4" t="s">
        <v>47</v>
      </c>
      <c r="H297" s="4" t="s">
        <v>48</v>
      </c>
      <c r="I297" s="4">
        <v>279</v>
      </c>
      <c r="J297" s="4">
        <v>432</v>
      </c>
      <c r="K297" s="4"/>
      <c r="L297" s="4" t="s">
        <v>49</v>
      </c>
      <c r="M297" s="4" t="s">
        <v>14</v>
      </c>
      <c r="N297" s="4">
        <v>32</v>
      </c>
      <c r="O297" s="9" t="s">
        <v>50</v>
      </c>
      <c r="P297" s="5">
        <v>1.5980000000000001</v>
      </c>
      <c r="Q297" s="5">
        <v>83.096000000000004</v>
      </c>
      <c r="R297" s="4">
        <v>26.0078</v>
      </c>
      <c r="S297" s="4" t="s">
        <v>72</v>
      </c>
      <c r="T297" s="67">
        <v>42506</v>
      </c>
      <c r="U297" s="67">
        <v>42423</v>
      </c>
      <c r="V297" s="4" t="s">
        <v>56</v>
      </c>
      <c r="W297" s="4" t="s">
        <v>912</v>
      </c>
      <c r="X297" s="173" t="str">
        <f t="array" ref="X2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7" s="173">
        <f t="array" ref="Y2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4.6500000000000004</v>
      </c>
      <c r="Z297" s="173">
        <f>Table1[[#This Row],[V2.0 TEC Requirement (kWh/wk)]]*52/3</f>
        <v>80.600000000000009</v>
      </c>
      <c r="AA297" s="173">
        <f>IF(ISNUMBER(Table1[[#This Row],[Typical Electricity Consumption (TEC) (kWh/yr)]]),Table1[[#This Row],[Typical Electricity Consumption (TEC) (kWh/yr)]]-IF(Table1[[#This Row],[Maximum Document Size Width]]&gt;=275,A3_Annual,0),"")</f>
        <v>26.0078</v>
      </c>
      <c r="AB297" s="173">
        <f t="array" ref="AB2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24.700000000000003</v>
      </c>
    </row>
    <row r="298" spans="1:28" ht="34.9">
      <c r="A298" s="3">
        <v>2267554</v>
      </c>
      <c r="B298" s="4" t="s">
        <v>900</v>
      </c>
      <c r="C298" s="4" t="s">
        <v>901</v>
      </c>
      <c r="D298" s="4" t="s">
        <v>902</v>
      </c>
      <c r="E298" s="4" t="s">
        <v>913</v>
      </c>
      <c r="F298" s="4"/>
      <c r="G298" s="4" t="s">
        <v>47</v>
      </c>
      <c r="H298" s="4" t="s">
        <v>48</v>
      </c>
      <c r="I298" s="4">
        <v>279</v>
      </c>
      <c r="J298" s="4">
        <v>432</v>
      </c>
      <c r="K298" s="4"/>
      <c r="L298" s="4" t="s">
        <v>49</v>
      </c>
      <c r="M298" s="4" t="s">
        <v>11</v>
      </c>
      <c r="N298" s="4">
        <v>35</v>
      </c>
      <c r="O298" s="9" t="s">
        <v>50</v>
      </c>
      <c r="P298" s="5">
        <v>2.0870000000000002</v>
      </c>
      <c r="Q298" s="5">
        <v>108.524</v>
      </c>
      <c r="R298" s="4">
        <v>32.455799999999996</v>
      </c>
      <c r="S298" s="4" t="s">
        <v>72</v>
      </c>
      <c r="T298" s="67">
        <v>42614</v>
      </c>
      <c r="U298" s="67">
        <v>42509</v>
      </c>
      <c r="V298" s="4" t="s">
        <v>56</v>
      </c>
      <c r="W298" s="4" t="s">
        <v>914</v>
      </c>
      <c r="X298" s="173" t="str">
        <f t="array" ref="X2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8" s="173">
        <f t="array" ref="Y2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298" s="173">
        <f>Table1[[#This Row],[V2.0 TEC Requirement (kWh/wk)]]*52/3</f>
        <v>52</v>
      </c>
      <c r="AA298" s="173">
        <f>IF(ISNUMBER(Table1[[#This Row],[Typical Electricity Consumption (TEC) (kWh/yr)]]),Table1[[#This Row],[Typical Electricity Consumption (TEC) (kWh/yr)]]-IF(Table1[[#This Row],[Maximum Document Size Width]]&gt;=275,A3_Annual,0),"")</f>
        <v>32.455799999999996</v>
      </c>
      <c r="AB298" s="173">
        <f t="array" ref="AB2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299" spans="1:28" ht="34.9">
      <c r="A299" s="3">
        <v>2271951</v>
      </c>
      <c r="B299" s="4" t="s">
        <v>900</v>
      </c>
      <c r="C299" s="4" t="s">
        <v>901</v>
      </c>
      <c r="D299" s="4" t="s">
        <v>902</v>
      </c>
      <c r="E299" s="4" t="s">
        <v>915</v>
      </c>
      <c r="F299" s="4"/>
      <c r="G299" s="4" t="s">
        <v>47</v>
      </c>
      <c r="H299" s="4" t="s">
        <v>48</v>
      </c>
      <c r="I299" s="4">
        <v>279</v>
      </c>
      <c r="J299" s="4">
        <v>432</v>
      </c>
      <c r="K299" s="4"/>
      <c r="L299" s="4" t="s">
        <v>49</v>
      </c>
      <c r="M299" s="4" t="s">
        <v>14</v>
      </c>
      <c r="N299" s="4">
        <v>35</v>
      </c>
      <c r="O299" s="9" t="s">
        <v>50</v>
      </c>
      <c r="P299" s="5">
        <v>1.8169999999999999</v>
      </c>
      <c r="Q299" s="5">
        <v>94.483999999999995</v>
      </c>
      <c r="R299" s="4">
        <v>28.802800000000005</v>
      </c>
      <c r="S299" s="4" t="s">
        <v>72</v>
      </c>
      <c r="T299" s="67">
        <v>42583</v>
      </c>
      <c r="U299" s="67">
        <v>42557</v>
      </c>
      <c r="V299" s="4" t="s">
        <v>56</v>
      </c>
      <c r="W299" s="4" t="s">
        <v>916</v>
      </c>
      <c r="X299" s="173" t="str">
        <f t="array" ref="X2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299" s="173">
        <f t="array" ref="Y2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299" s="173">
        <f>Table1[[#This Row],[V2.0 TEC Requirement (kWh/wk)]]*52/3</f>
        <v>91</v>
      </c>
      <c r="AA299" s="173">
        <f>IF(ISNUMBER(Table1[[#This Row],[Typical Electricity Consumption (TEC) (kWh/yr)]]),Table1[[#This Row],[Typical Electricity Consumption (TEC) (kWh/yr)]]-IF(Table1[[#This Row],[Maximum Document Size Width]]&gt;=275,A3_Annual,0),"")</f>
        <v>28.802800000000005</v>
      </c>
      <c r="AB299" s="173">
        <f t="array" ref="AB2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300" spans="1:28" ht="34.9">
      <c r="A300" s="3">
        <v>2245463</v>
      </c>
      <c r="B300" s="4" t="s">
        <v>900</v>
      </c>
      <c r="C300" s="4" t="s">
        <v>901</v>
      </c>
      <c r="D300" s="4" t="s">
        <v>902</v>
      </c>
      <c r="E300" s="4" t="s">
        <v>917</v>
      </c>
      <c r="F300" s="4"/>
      <c r="G300" s="4" t="s">
        <v>47</v>
      </c>
      <c r="H300" s="4" t="s">
        <v>48</v>
      </c>
      <c r="I300" s="4">
        <v>279</v>
      </c>
      <c r="J300" s="4">
        <v>432</v>
      </c>
      <c r="K300" s="4"/>
      <c r="L300" s="4" t="s">
        <v>49</v>
      </c>
      <c r="M300" s="4" t="s">
        <v>14</v>
      </c>
      <c r="N300" s="4">
        <v>37</v>
      </c>
      <c r="O300" s="9" t="s">
        <v>50</v>
      </c>
      <c r="P300" s="5">
        <v>2.133</v>
      </c>
      <c r="Q300" s="5">
        <v>110.916</v>
      </c>
      <c r="R300" s="4">
        <v>38.888199999999998</v>
      </c>
      <c r="S300" s="4" t="s">
        <v>72</v>
      </c>
      <c r="T300" s="67">
        <v>42311</v>
      </c>
      <c r="U300" s="67">
        <v>42227</v>
      </c>
      <c r="V300" s="4" t="s">
        <v>56</v>
      </c>
      <c r="W300" s="4" t="s">
        <v>918</v>
      </c>
      <c r="X300" s="173" t="str">
        <f t="array" ref="X3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0" s="173">
        <f t="array" ref="Y3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5.65</v>
      </c>
      <c r="Z300" s="173">
        <f>Table1[[#This Row],[V2.0 TEC Requirement (kWh/wk)]]*52/3</f>
        <v>97.933333333333337</v>
      </c>
      <c r="AA300" s="173">
        <f>IF(ISNUMBER(Table1[[#This Row],[Typical Electricity Consumption (TEC) (kWh/yr)]]),Table1[[#This Row],[Typical Electricity Consumption (TEC) (kWh/yr)]]-IF(Table1[[#This Row],[Maximum Document Size Width]]&gt;=275,A3_Annual,0),"")</f>
        <v>38.888199999999998</v>
      </c>
      <c r="AB300" s="173">
        <f t="array" ref="AB3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29.200000000000003</v>
      </c>
    </row>
    <row r="301" spans="1:28" ht="34.9">
      <c r="A301" s="3">
        <v>2267053</v>
      </c>
      <c r="B301" s="4" t="s">
        <v>900</v>
      </c>
      <c r="C301" s="4" t="s">
        <v>901</v>
      </c>
      <c r="D301" s="4" t="s">
        <v>902</v>
      </c>
      <c r="E301" s="4" t="s">
        <v>919</v>
      </c>
      <c r="F301" s="4"/>
      <c r="G301" s="4" t="s">
        <v>47</v>
      </c>
      <c r="H301" s="4" t="s">
        <v>48</v>
      </c>
      <c r="I301" s="4">
        <v>279</v>
      </c>
      <c r="J301" s="4">
        <v>432</v>
      </c>
      <c r="K301" s="4"/>
      <c r="L301" s="4" t="s">
        <v>49</v>
      </c>
      <c r="M301" s="4" t="s">
        <v>11</v>
      </c>
      <c r="N301" s="4">
        <v>40</v>
      </c>
      <c r="O301" s="9" t="s">
        <v>50</v>
      </c>
      <c r="P301" s="5">
        <v>1.891</v>
      </c>
      <c r="Q301" s="5">
        <v>98.331999999999994</v>
      </c>
      <c r="R301" s="4">
        <v>30.547400000000003</v>
      </c>
      <c r="S301" s="4" t="s">
        <v>72</v>
      </c>
      <c r="T301" s="67">
        <v>42583</v>
      </c>
      <c r="U301" s="67">
        <v>42503</v>
      </c>
      <c r="V301" s="4" t="s">
        <v>56</v>
      </c>
      <c r="W301" s="4" t="s">
        <v>920</v>
      </c>
      <c r="X301" s="173" t="str">
        <f t="array" ref="X3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1" s="173">
        <f t="array" ref="Y3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301" s="173">
        <f>Table1[[#This Row],[V2.0 TEC Requirement (kWh/wk)]]*52/3</f>
        <v>61.533333333333339</v>
      </c>
      <c r="AA301" s="173">
        <f>IF(ISNUMBER(Table1[[#This Row],[Typical Electricity Consumption (TEC) (kWh/yr)]]),Table1[[#This Row],[Typical Electricity Consumption (TEC) (kWh/yr)]]-IF(Table1[[#This Row],[Maximum Document Size Width]]&gt;=275,A3_Annual,0),"")</f>
        <v>30.547400000000003</v>
      </c>
      <c r="AB301" s="173">
        <f t="array" ref="AB3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302" spans="1:28" ht="34.9">
      <c r="A302" s="3">
        <v>2306544</v>
      </c>
      <c r="B302" s="4" t="s">
        <v>900</v>
      </c>
      <c r="C302" s="4" t="s">
        <v>901</v>
      </c>
      <c r="D302" s="4" t="s">
        <v>902</v>
      </c>
      <c r="E302" s="4" t="s">
        <v>921</v>
      </c>
      <c r="F302" s="4"/>
      <c r="G302" s="4" t="s">
        <v>47</v>
      </c>
      <c r="H302" s="4" t="s">
        <v>48</v>
      </c>
      <c r="I302" s="4">
        <v>279</v>
      </c>
      <c r="J302" s="4">
        <v>432</v>
      </c>
      <c r="K302" s="4"/>
      <c r="L302" s="4" t="s">
        <v>49</v>
      </c>
      <c r="M302" s="4" t="s">
        <v>11</v>
      </c>
      <c r="N302" s="4">
        <v>40</v>
      </c>
      <c r="O302" s="9" t="s">
        <v>50</v>
      </c>
      <c r="P302" s="5">
        <v>1.972</v>
      </c>
      <c r="Q302" s="5">
        <v>102.544</v>
      </c>
      <c r="R302" s="4">
        <v>30.139199999999999</v>
      </c>
      <c r="S302" s="4" t="s">
        <v>72</v>
      </c>
      <c r="T302" s="67">
        <v>43132</v>
      </c>
      <c r="U302" s="67">
        <v>43055</v>
      </c>
      <c r="V302" s="4" t="s">
        <v>56</v>
      </c>
      <c r="W302" s="4" t="s">
        <v>922</v>
      </c>
      <c r="X302" s="173" t="str">
        <f t="array" ref="X3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2" s="173">
        <f t="array" ref="Y3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302" s="173">
        <f>Table1[[#This Row],[V2.0 TEC Requirement (kWh/wk)]]*52/3</f>
        <v>61.533333333333339</v>
      </c>
      <c r="AA302" s="173">
        <f>IF(ISNUMBER(Table1[[#This Row],[Typical Electricity Consumption (TEC) (kWh/yr)]]),Table1[[#This Row],[Typical Electricity Consumption (TEC) (kWh/yr)]]-IF(Table1[[#This Row],[Maximum Document Size Width]]&gt;=275,A3_Annual,0),"")</f>
        <v>30.139199999999999</v>
      </c>
      <c r="AB302" s="173">
        <f t="array" ref="AB3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303" spans="1:28" ht="34.9">
      <c r="A303" s="3">
        <v>2266648</v>
      </c>
      <c r="B303" s="4" t="s">
        <v>900</v>
      </c>
      <c r="C303" s="4" t="s">
        <v>901</v>
      </c>
      <c r="D303" s="4" t="s">
        <v>902</v>
      </c>
      <c r="E303" s="4" t="s">
        <v>923</v>
      </c>
      <c r="F303" s="4"/>
      <c r="G303" s="4" t="s">
        <v>47</v>
      </c>
      <c r="H303" s="4" t="s">
        <v>48</v>
      </c>
      <c r="I303" s="4">
        <v>279</v>
      </c>
      <c r="J303" s="4">
        <v>432</v>
      </c>
      <c r="K303" s="4"/>
      <c r="L303" s="4" t="s">
        <v>49</v>
      </c>
      <c r="M303" s="4" t="s">
        <v>14</v>
      </c>
      <c r="N303" s="4">
        <v>40</v>
      </c>
      <c r="O303" s="9" t="s">
        <v>50</v>
      </c>
      <c r="P303" s="5">
        <v>2.0230000000000001</v>
      </c>
      <c r="Q303" s="5">
        <v>105.196</v>
      </c>
      <c r="R303" s="4">
        <v>32.198400000000007</v>
      </c>
      <c r="S303" s="4" t="s">
        <v>72</v>
      </c>
      <c r="T303" s="67">
        <v>42583</v>
      </c>
      <c r="U303" s="67">
        <v>42499</v>
      </c>
      <c r="V303" s="4" t="s">
        <v>56</v>
      </c>
      <c r="W303" s="4" t="s">
        <v>924</v>
      </c>
      <c r="X303" s="173" t="str">
        <f t="array" ref="X3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3" s="173">
        <f t="array" ref="Y3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303" s="173">
        <f>Table1[[#This Row],[V2.0 TEC Requirement (kWh/wk)]]*52/3</f>
        <v>108.33333333333333</v>
      </c>
      <c r="AA303" s="173">
        <f>IF(ISNUMBER(Table1[[#This Row],[Typical Electricity Consumption (TEC) (kWh/yr)]]),Table1[[#This Row],[Typical Electricity Consumption (TEC) (kWh/yr)]]-IF(Table1[[#This Row],[Maximum Document Size Width]]&gt;=275,A3_Annual,0),"")</f>
        <v>32.198400000000007</v>
      </c>
      <c r="AB303" s="173">
        <f t="array" ref="AB3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304" spans="1:28" ht="34.9">
      <c r="A304" s="3">
        <v>2245459</v>
      </c>
      <c r="B304" s="4" t="s">
        <v>900</v>
      </c>
      <c r="C304" s="4" t="s">
        <v>901</v>
      </c>
      <c r="D304" s="4" t="s">
        <v>902</v>
      </c>
      <c r="E304" s="4" t="s">
        <v>925</v>
      </c>
      <c r="F304" s="4"/>
      <c r="G304" s="4" t="s">
        <v>47</v>
      </c>
      <c r="H304" s="4" t="s">
        <v>48</v>
      </c>
      <c r="I304" s="4">
        <v>279</v>
      </c>
      <c r="J304" s="4">
        <v>432</v>
      </c>
      <c r="K304" s="4"/>
      <c r="L304" s="4" t="s">
        <v>49</v>
      </c>
      <c r="M304" s="4" t="s">
        <v>14</v>
      </c>
      <c r="N304" s="4">
        <v>42</v>
      </c>
      <c r="O304" s="9" t="s">
        <v>50</v>
      </c>
      <c r="P304" s="5">
        <v>2.4790000000000001</v>
      </c>
      <c r="Q304" s="5">
        <v>128.90799999999999</v>
      </c>
      <c r="R304" s="4">
        <v>43.321200000000005</v>
      </c>
      <c r="S304" s="4" t="s">
        <v>72</v>
      </c>
      <c r="T304" s="67">
        <v>42311</v>
      </c>
      <c r="U304" s="67">
        <v>42227</v>
      </c>
      <c r="V304" s="4" t="s">
        <v>56</v>
      </c>
      <c r="W304" s="4" t="s">
        <v>926</v>
      </c>
      <c r="X304" s="173" t="str">
        <f t="array" ref="X3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4" s="173">
        <f t="array" ref="Y3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6.65</v>
      </c>
      <c r="Z304" s="173">
        <f>Table1[[#This Row],[V2.0 TEC Requirement (kWh/wk)]]*52/3</f>
        <v>115.26666666666667</v>
      </c>
      <c r="AA304" s="173">
        <f>IF(ISNUMBER(Table1[[#This Row],[Typical Electricity Consumption (TEC) (kWh/yr)]]),Table1[[#This Row],[Typical Electricity Consumption (TEC) (kWh/yr)]]-IF(Table1[[#This Row],[Maximum Document Size Width]]&gt;=275,A3_Annual,0),"")</f>
        <v>43.321200000000005</v>
      </c>
      <c r="AB304" s="173">
        <f t="array" ref="AB3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305" spans="1:28" ht="34.9">
      <c r="A305" s="3">
        <v>2267056</v>
      </c>
      <c r="B305" s="4" t="s">
        <v>900</v>
      </c>
      <c r="C305" s="4" t="s">
        <v>901</v>
      </c>
      <c r="D305" s="4" t="s">
        <v>902</v>
      </c>
      <c r="E305" s="4" t="s">
        <v>927</v>
      </c>
      <c r="F305" s="4"/>
      <c r="G305" s="4" t="s">
        <v>47</v>
      </c>
      <c r="H305" s="4" t="s">
        <v>48</v>
      </c>
      <c r="I305" s="4">
        <v>279</v>
      </c>
      <c r="J305" s="4">
        <v>432</v>
      </c>
      <c r="K305" s="4"/>
      <c r="L305" s="4" t="s">
        <v>49</v>
      </c>
      <c r="M305" s="4" t="s">
        <v>11</v>
      </c>
      <c r="N305" s="4">
        <v>50</v>
      </c>
      <c r="O305" s="9" t="s">
        <v>50</v>
      </c>
      <c r="P305" s="5">
        <v>2.4300000000000002</v>
      </c>
      <c r="Q305" s="5">
        <v>126.36</v>
      </c>
      <c r="R305" s="4">
        <v>37.476399999999998</v>
      </c>
      <c r="S305" s="4" t="s">
        <v>72</v>
      </c>
      <c r="T305" s="67">
        <v>42583</v>
      </c>
      <c r="U305" s="67">
        <v>42503</v>
      </c>
      <c r="V305" s="4" t="s">
        <v>56</v>
      </c>
      <c r="W305" s="4" t="s">
        <v>928</v>
      </c>
      <c r="X305" s="173" t="str">
        <f t="array" ref="X3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5" s="173">
        <f t="array" ref="Y3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305" s="173">
        <f>Table1[[#This Row],[V2.0 TEC Requirement (kWh/wk)]]*52/3</f>
        <v>80.599999999999994</v>
      </c>
      <c r="AA305" s="173">
        <f>IF(ISNUMBER(Table1[[#This Row],[Typical Electricity Consumption (TEC) (kWh/yr)]]),Table1[[#This Row],[Typical Electricity Consumption (TEC) (kWh/yr)]]-IF(Table1[[#This Row],[Maximum Document Size Width]]&gt;=275,A3_Annual,0),"")</f>
        <v>37.476399999999998</v>
      </c>
      <c r="AB305" s="173">
        <f t="array" ref="AB3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306" spans="1:28" ht="34.9">
      <c r="A306" s="3">
        <v>2266652</v>
      </c>
      <c r="B306" s="4" t="s">
        <v>900</v>
      </c>
      <c r="C306" s="4" t="s">
        <v>901</v>
      </c>
      <c r="D306" s="4" t="s">
        <v>902</v>
      </c>
      <c r="E306" s="4" t="s">
        <v>929</v>
      </c>
      <c r="F306" s="4"/>
      <c r="G306" s="4" t="s">
        <v>47</v>
      </c>
      <c r="H306" s="4" t="s">
        <v>48</v>
      </c>
      <c r="I306" s="4">
        <v>279</v>
      </c>
      <c r="J306" s="4">
        <v>432</v>
      </c>
      <c r="K306" s="4"/>
      <c r="L306" s="4" t="s">
        <v>49</v>
      </c>
      <c r="M306" s="4" t="s">
        <v>14</v>
      </c>
      <c r="N306" s="4">
        <v>50</v>
      </c>
      <c r="O306" s="9" t="s">
        <v>50</v>
      </c>
      <c r="P306" s="5">
        <v>2.5129999999999999</v>
      </c>
      <c r="Q306" s="5">
        <v>130.67599999999999</v>
      </c>
      <c r="R306" s="4">
        <v>38.568400000000004</v>
      </c>
      <c r="S306" s="4" t="s">
        <v>72</v>
      </c>
      <c r="T306" s="67">
        <v>42583</v>
      </c>
      <c r="U306" s="67">
        <v>42501</v>
      </c>
      <c r="V306" s="4" t="s">
        <v>56</v>
      </c>
      <c r="W306" s="4" t="s">
        <v>930</v>
      </c>
      <c r="X306" s="173" t="str">
        <f t="array" ref="X3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6" s="173">
        <f t="array" ref="Y3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306" s="173">
        <f>Table1[[#This Row],[V2.0 TEC Requirement (kWh/wk)]]*52/3</f>
        <v>143</v>
      </c>
      <c r="AA306" s="173">
        <f>IF(ISNUMBER(Table1[[#This Row],[Typical Electricity Consumption (TEC) (kWh/yr)]]),Table1[[#This Row],[Typical Electricity Consumption (TEC) (kWh/yr)]]-IF(Table1[[#This Row],[Maximum Document Size Width]]&gt;=275,A3_Annual,0),"")</f>
        <v>38.568400000000004</v>
      </c>
      <c r="AB306" s="173">
        <f t="array" ref="AB3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307" spans="1:28" ht="34.9">
      <c r="A307" s="3">
        <v>2267058</v>
      </c>
      <c r="B307" s="4" t="s">
        <v>900</v>
      </c>
      <c r="C307" s="4" t="s">
        <v>901</v>
      </c>
      <c r="D307" s="4" t="s">
        <v>902</v>
      </c>
      <c r="E307" s="4" t="s">
        <v>931</v>
      </c>
      <c r="F307" s="4"/>
      <c r="G307" s="4" t="s">
        <v>47</v>
      </c>
      <c r="H307" s="4" t="s">
        <v>48</v>
      </c>
      <c r="I307" s="4">
        <v>279</v>
      </c>
      <c r="J307" s="4">
        <v>432</v>
      </c>
      <c r="K307" s="4"/>
      <c r="L307" s="4" t="s">
        <v>49</v>
      </c>
      <c r="M307" s="4" t="s">
        <v>11</v>
      </c>
      <c r="N307" s="4">
        <v>60</v>
      </c>
      <c r="O307" s="9" t="s">
        <v>50</v>
      </c>
      <c r="P307" s="5">
        <v>3.0569999999999999</v>
      </c>
      <c r="Q307" s="5">
        <v>158.964</v>
      </c>
      <c r="R307" s="4">
        <v>44.922800000000009</v>
      </c>
      <c r="S307" s="4" t="s">
        <v>72</v>
      </c>
      <c r="T307" s="67">
        <v>42583</v>
      </c>
      <c r="U307" s="67">
        <v>42503</v>
      </c>
      <c r="V307" s="4" t="s">
        <v>56</v>
      </c>
      <c r="W307" s="4" t="s">
        <v>932</v>
      </c>
      <c r="X307" s="173" t="str">
        <f t="array" ref="X3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7" s="173">
        <f t="array" ref="Y3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307" s="173">
        <f>Table1[[#This Row],[V2.0 TEC Requirement (kWh/wk)]]*52/3</f>
        <v>123.93333333333332</v>
      </c>
      <c r="AA307" s="173">
        <f>IF(ISNUMBER(Table1[[#This Row],[Typical Electricity Consumption (TEC) (kWh/yr)]]),Table1[[#This Row],[Typical Electricity Consumption (TEC) (kWh/yr)]]-IF(Table1[[#This Row],[Maximum Document Size Width]]&gt;=275,A3_Annual,0),"")</f>
        <v>44.922800000000009</v>
      </c>
      <c r="AB307" s="173">
        <f t="array" ref="AB3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308" spans="1:28" ht="34.9">
      <c r="A308" s="3">
        <v>2266656</v>
      </c>
      <c r="B308" s="4" t="s">
        <v>900</v>
      </c>
      <c r="C308" s="4" t="s">
        <v>901</v>
      </c>
      <c r="D308" s="4" t="s">
        <v>902</v>
      </c>
      <c r="E308" s="4" t="s">
        <v>933</v>
      </c>
      <c r="F308" s="4"/>
      <c r="G308" s="4" t="s">
        <v>47</v>
      </c>
      <c r="H308" s="4" t="s">
        <v>48</v>
      </c>
      <c r="I308" s="4">
        <v>279</v>
      </c>
      <c r="J308" s="4">
        <v>432</v>
      </c>
      <c r="K308" s="4"/>
      <c r="L308" s="4" t="s">
        <v>49</v>
      </c>
      <c r="M308" s="4" t="s">
        <v>14</v>
      </c>
      <c r="N308" s="4">
        <v>60</v>
      </c>
      <c r="O308" s="9" t="s">
        <v>50</v>
      </c>
      <c r="P308" s="5">
        <v>3.1850000000000001</v>
      </c>
      <c r="Q308" s="5">
        <v>165.62</v>
      </c>
      <c r="R308" s="4">
        <v>47.317399999999999</v>
      </c>
      <c r="S308" s="4" t="s">
        <v>72</v>
      </c>
      <c r="T308" s="67">
        <v>42583</v>
      </c>
      <c r="U308" s="67">
        <v>42501</v>
      </c>
      <c r="V308" s="4" t="s">
        <v>56</v>
      </c>
      <c r="W308" s="4" t="s">
        <v>934</v>
      </c>
      <c r="X308" s="173" t="str">
        <f t="array" ref="X3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8" s="173">
        <f t="array" ref="Y3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308" s="173">
        <f>Table1[[#This Row],[V2.0 TEC Requirement (kWh/wk)]]*52/3</f>
        <v>177.66666666666666</v>
      </c>
      <c r="AA308" s="173">
        <f>IF(ISNUMBER(Table1[[#This Row],[Typical Electricity Consumption (TEC) (kWh/yr)]]),Table1[[#This Row],[Typical Electricity Consumption (TEC) (kWh/yr)]]-IF(Table1[[#This Row],[Maximum Document Size Width]]&gt;=275,A3_Annual,0),"")</f>
        <v>47.317399999999999</v>
      </c>
      <c r="AB308" s="173">
        <f t="array" ref="AB3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309" spans="1:28" ht="34.9">
      <c r="A309" s="3">
        <v>2275482</v>
      </c>
      <c r="B309" s="4" t="s">
        <v>900</v>
      </c>
      <c r="C309" s="4" t="s">
        <v>901</v>
      </c>
      <c r="D309" s="4" t="s">
        <v>902</v>
      </c>
      <c r="E309" s="4" t="s">
        <v>935</v>
      </c>
      <c r="F309" s="4"/>
      <c r="G309" s="4" t="s">
        <v>47</v>
      </c>
      <c r="H309" s="4" t="s">
        <v>48</v>
      </c>
      <c r="I309" s="4">
        <v>279</v>
      </c>
      <c r="J309" s="4">
        <v>432</v>
      </c>
      <c r="K309" s="4"/>
      <c r="L309" s="4" t="s">
        <v>49</v>
      </c>
      <c r="M309" s="4" t="s">
        <v>11</v>
      </c>
      <c r="N309" s="4">
        <v>70</v>
      </c>
      <c r="O309" s="9" t="s">
        <v>50</v>
      </c>
      <c r="P309" s="5">
        <v>4.7290000000000001</v>
      </c>
      <c r="Q309" s="5">
        <v>245.90799999999999</v>
      </c>
      <c r="R309" s="4">
        <v>66.632800000000003</v>
      </c>
      <c r="S309" s="4" t="s">
        <v>72</v>
      </c>
      <c r="T309" s="67">
        <v>42675</v>
      </c>
      <c r="U309" s="67">
        <v>42598</v>
      </c>
      <c r="V309" s="4" t="s">
        <v>56</v>
      </c>
      <c r="W309" s="4" t="s">
        <v>936</v>
      </c>
      <c r="X309" s="173" t="str">
        <f t="array" ref="X3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09" s="173">
        <f t="array" ref="Y3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9.65</v>
      </c>
      <c r="Z309" s="173">
        <f>Table1[[#This Row],[V2.0 TEC Requirement (kWh/wk)]]*52/3</f>
        <v>167.26666666666668</v>
      </c>
      <c r="AA309" s="173">
        <f>IF(ISNUMBER(Table1[[#This Row],[Typical Electricity Consumption (TEC) (kWh/yr)]]),Table1[[#This Row],[Typical Electricity Consumption (TEC) (kWh/yr)]]-IF(Table1[[#This Row],[Maximum Document Size Width]]&gt;=275,A3_Annual,0),"")</f>
        <v>66.632800000000003</v>
      </c>
      <c r="AB309" s="173">
        <f t="array" ref="AB3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61</v>
      </c>
    </row>
    <row r="310" spans="1:28" ht="23.45">
      <c r="A310" s="3">
        <v>2275477</v>
      </c>
      <c r="B310" s="4" t="s">
        <v>900</v>
      </c>
      <c r="C310" s="4" t="s">
        <v>901</v>
      </c>
      <c r="D310" s="4" t="s">
        <v>902</v>
      </c>
      <c r="E310" s="4" t="s">
        <v>937</v>
      </c>
      <c r="F310" s="4"/>
      <c r="G310" s="4" t="s">
        <v>47</v>
      </c>
      <c r="H310" s="4" t="s">
        <v>48</v>
      </c>
      <c r="I310" s="4">
        <v>279</v>
      </c>
      <c r="J310" s="4">
        <v>432</v>
      </c>
      <c r="K310" s="4"/>
      <c r="L310" s="4" t="s">
        <v>49</v>
      </c>
      <c r="M310" s="4" t="s">
        <v>14</v>
      </c>
      <c r="N310" s="4">
        <v>70</v>
      </c>
      <c r="O310" s="9" t="s">
        <v>50</v>
      </c>
      <c r="P310" s="5">
        <v>5.093</v>
      </c>
      <c r="Q310" s="5">
        <v>264.83600000000001</v>
      </c>
      <c r="R310" s="4">
        <v>72.147400000000005</v>
      </c>
      <c r="S310" s="4" t="s">
        <v>72</v>
      </c>
      <c r="T310" s="67">
        <v>42675</v>
      </c>
      <c r="U310" s="67">
        <v>42598</v>
      </c>
      <c r="V310" s="4" t="s">
        <v>56</v>
      </c>
      <c r="W310" s="4" t="s">
        <v>938</v>
      </c>
      <c r="X310" s="173" t="str">
        <f t="array" ref="X3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0" s="173">
        <f t="array" ref="Y3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310" s="173">
        <f>Table1[[#This Row],[V2.0 TEC Requirement (kWh/wk)]]*52/3</f>
        <v>212.33333333333334</v>
      </c>
      <c r="AA310" s="173">
        <f>IF(ISNUMBER(Table1[[#This Row],[Typical Electricity Consumption (TEC) (kWh/yr)]]),Table1[[#This Row],[Typical Electricity Consumption (TEC) (kWh/yr)]]-IF(Table1[[#This Row],[Maximum Document Size Width]]&gt;=275,A3_Annual,0),"")</f>
        <v>72.147400000000005</v>
      </c>
      <c r="AB310" s="173">
        <f t="array" ref="AB3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311" spans="1:28" ht="34.9">
      <c r="A311" s="3">
        <v>2275486</v>
      </c>
      <c r="B311" s="4" t="s">
        <v>900</v>
      </c>
      <c r="C311" s="4" t="s">
        <v>901</v>
      </c>
      <c r="D311" s="4" t="s">
        <v>902</v>
      </c>
      <c r="E311" s="4" t="s">
        <v>939</v>
      </c>
      <c r="F311" s="4"/>
      <c r="G311" s="4" t="s">
        <v>47</v>
      </c>
      <c r="H311" s="4" t="s">
        <v>48</v>
      </c>
      <c r="I311" s="4">
        <v>279</v>
      </c>
      <c r="J311" s="4">
        <v>432</v>
      </c>
      <c r="K311" s="4"/>
      <c r="L311" s="4" t="s">
        <v>49</v>
      </c>
      <c r="M311" s="4" t="s">
        <v>11</v>
      </c>
      <c r="N311" s="4">
        <v>80</v>
      </c>
      <c r="O311" s="9" t="s">
        <v>50</v>
      </c>
      <c r="P311" s="5">
        <v>5.7229999999999999</v>
      </c>
      <c r="Q311" s="5">
        <v>297.596</v>
      </c>
      <c r="R311" s="4">
        <v>79.632800000000032</v>
      </c>
      <c r="S311" s="4" t="s">
        <v>72</v>
      </c>
      <c r="T311" s="67">
        <v>42675</v>
      </c>
      <c r="U311" s="67">
        <v>42598</v>
      </c>
      <c r="V311" s="4" t="s">
        <v>56</v>
      </c>
      <c r="W311" s="4" t="s">
        <v>940</v>
      </c>
      <c r="X311" s="173" t="str">
        <f t="array" ref="X3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1" s="173">
        <f t="array" ref="Y3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12.15</v>
      </c>
      <c r="Z311" s="173">
        <f>Table1[[#This Row],[V2.0 TEC Requirement (kWh/wk)]]*52/3</f>
        <v>210.60000000000002</v>
      </c>
      <c r="AA311" s="173">
        <f>IF(ISNUMBER(Table1[[#This Row],[Typical Electricity Consumption (TEC) (kWh/yr)]]),Table1[[#This Row],[Typical Electricity Consumption (TEC) (kWh/yr)]]-IF(Table1[[#This Row],[Maximum Document Size Width]]&gt;=275,A3_Annual,0),"")</f>
        <v>79.632800000000032</v>
      </c>
      <c r="AB311" s="173">
        <f t="array" ref="AB3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77</v>
      </c>
    </row>
    <row r="312" spans="1:28" ht="23.45">
      <c r="A312" s="3">
        <v>2275479</v>
      </c>
      <c r="B312" s="4" t="s">
        <v>900</v>
      </c>
      <c r="C312" s="4" t="s">
        <v>901</v>
      </c>
      <c r="D312" s="4" t="s">
        <v>902</v>
      </c>
      <c r="E312" s="4" t="s">
        <v>941</v>
      </c>
      <c r="F312" s="4"/>
      <c r="G312" s="4" t="s">
        <v>47</v>
      </c>
      <c r="H312" s="4" t="s">
        <v>48</v>
      </c>
      <c r="I312" s="4">
        <v>279</v>
      </c>
      <c r="J312" s="4">
        <v>432</v>
      </c>
      <c r="K312" s="4"/>
      <c r="L312" s="4" t="s">
        <v>49</v>
      </c>
      <c r="M312" s="4" t="s">
        <v>14</v>
      </c>
      <c r="N312" s="4">
        <v>80</v>
      </c>
      <c r="O312" s="9" t="s">
        <v>50</v>
      </c>
      <c r="P312" s="5">
        <v>6.3220000000000001</v>
      </c>
      <c r="Q312" s="5">
        <v>328.74400000000003</v>
      </c>
      <c r="R312" s="4">
        <v>88.1374</v>
      </c>
      <c r="S312" s="4" t="s">
        <v>72</v>
      </c>
      <c r="T312" s="67">
        <v>42675</v>
      </c>
      <c r="U312" s="67">
        <v>42598</v>
      </c>
      <c r="V312" s="4" t="s">
        <v>56</v>
      </c>
      <c r="W312" s="4" t="s">
        <v>942</v>
      </c>
      <c r="X312" s="173" t="str">
        <f t="array" ref="X3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2" s="173">
        <f t="array" ref="Y3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312" s="173">
        <f>Table1[[#This Row],[V2.0 TEC Requirement (kWh/wk)]]*52/3</f>
        <v>333.66666666666674</v>
      </c>
      <c r="AA312" s="173">
        <f>IF(ISNUMBER(Table1[[#This Row],[Typical Electricity Consumption (TEC) (kWh/yr)]]),Table1[[#This Row],[Typical Electricity Consumption (TEC) (kWh/yr)]]-IF(Table1[[#This Row],[Maximum Document Size Width]]&gt;=275,A3_Annual,0),"")</f>
        <v>88.1374</v>
      </c>
      <c r="AB312" s="173">
        <f t="array" ref="AB3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313" spans="1:28" ht="23.45">
      <c r="A313" s="3">
        <v>2275480</v>
      </c>
      <c r="B313" s="4" t="s">
        <v>900</v>
      </c>
      <c r="C313" s="4" t="s">
        <v>901</v>
      </c>
      <c r="D313" s="4" t="s">
        <v>902</v>
      </c>
      <c r="E313" s="4" t="s">
        <v>941</v>
      </c>
      <c r="F313" s="4"/>
      <c r="G313" s="4" t="s">
        <v>47</v>
      </c>
      <c r="H313" s="4" t="s">
        <v>48</v>
      </c>
      <c r="I313" s="4">
        <v>279</v>
      </c>
      <c r="J313" s="4">
        <v>432</v>
      </c>
      <c r="K313" s="4"/>
      <c r="L313" s="4" t="s">
        <v>49</v>
      </c>
      <c r="M313" s="4" t="s">
        <v>14</v>
      </c>
      <c r="N313" s="4">
        <v>80</v>
      </c>
      <c r="O313" s="9" t="s">
        <v>50</v>
      </c>
      <c r="P313" s="5">
        <v>6.3220000000000001</v>
      </c>
      <c r="Q313" s="5">
        <v>328.74400000000003</v>
      </c>
      <c r="R313" s="4">
        <v>88.1374</v>
      </c>
      <c r="S313" s="4" t="s">
        <v>72</v>
      </c>
      <c r="T313" s="67">
        <v>42675</v>
      </c>
      <c r="U313" s="67">
        <v>42598</v>
      </c>
      <c r="V313" s="4" t="s">
        <v>56</v>
      </c>
      <c r="W313" s="4" t="s">
        <v>943</v>
      </c>
      <c r="X313" s="173" t="str">
        <f t="array" ref="X3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3" s="173">
        <f t="array" ref="Y3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313" s="173">
        <f>Table1[[#This Row],[V2.0 TEC Requirement (kWh/wk)]]*52/3</f>
        <v>333.66666666666674</v>
      </c>
      <c r="AA313" s="173">
        <f>IF(ISNUMBER(Table1[[#This Row],[Typical Electricity Consumption (TEC) (kWh/yr)]]),Table1[[#This Row],[Typical Electricity Consumption (TEC) (kWh/yr)]]-IF(Table1[[#This Row],[Maximum Document Size Width]]&gt;=275,A3_Annual,0),"")</f>
        <v>88.1374</v>
      </c>
      <c r="AB313" s="173">
        <f t="array" ref="AB3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314" spans="1:28" ht="34.9">
      <c r="A314" s="3">
        <v>2272425</v>
      </c>
      <c r="B314" s="4" t="s">
        <v>900</v>
      </c>
      <c r="C314" s="4" t="s">
        <v>944</v>
      </c>
      <c r="D314" s="4" t="s">
        <v>902</v>
      </c>
      <c r="E314" s="4" t="s">
        <v>945</v>
      </c>
      <c r="F314" s="4"/>
      <c r="G314" s="4" t="s">
        <v>47</v>
      </c>
      <c r="H314" s="4" t="s">
        <v>48</v>
      </c>
      <c r="I314" s="4">
        <v>216</v>
      </c>
      <c r="J314" s="4">
        <v>356</v>
      </c>
      <c r="K314" s="4"/>
      <c r="L314" s="4" t="s">
        <v>49</v>
      </c>
      <c r="M314" s="4" t="s">
        <v>11</v>
      </c>
      <c r="N314" s="4">
        <v>42</v>
      </c>
      <c r="O314" s="9" t="s">
        <v>50</v>
      </c>
      <c r="P314" s="5">
        <v>1.7430000000000001</v>
      </c>
      <c r="Q314" s="5">
        <v>90.635999999999996</v>
      </c>
      <c r="R314" s="4">
        <v>27.188200000000002</v>
      </c>
      <c r="S314" s="4" t="s">
        <v>72</v>
      </c>
      <c r="T314" s="67">
        <v>42675</v>
      </c>
      <c r="U314" s="67">
        <v>42564</v>
      </c>
      <c r="V314" s="4" t="s">
        <v>56</v>
      </c>
      <c r="W314" s="4" t="s">
        <v>946</v>
      </c>
      <c r="X314" s="173" t="str">
        <f t="array" ref="X3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4" s="173">
        <f t="array" ref="Y3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314" s="173">
        <f>Table1[[#This Row],[V2.0 TEC Requirement (kWh/wk)]]*52/3</f>
        <v>60.146666666666668</v>
      </c>
      <c r="AA314" s="173">
        <f>IF(ISNUMBER(Table1[[#This Row],[Typical Electricity Consumption (TEC) (kWh/yr)]]),Table1[[#This Row],[Typical Electricity Consumption (TEC) (kWh/yr)]]-IF(Table1[[#This Row],[Maximum Document Size Width]]&gt;=275,A3_Annual,0),"")</f>
        <v>27.188200000000002</v>
      </c>
      <c r="AB314" s="173">
        <f t="array" ref="AB3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315" spans="1:28" ht="34.9">
      <c r="A315" s="3">
        <v>2272424</v>
      </c>
      <c r="B315" s="4" t="s">
        <v>900</v>
      </c>
      <c r="C315" s="4" t="s">
        <v>944</v>
      </c>
      <c r="D315" s="4" t="s">
        <v>902</v>
      </c>
      <c r="E315" s="4" t="s">
        <v>947</v>
      </c>
      <c r="F315" s="4"/>
      <c r="G315" s="4" t="s">
        <v>47</v>
      </c>
      <c r="H315" s="4" t="s">
        <v>48</v>
      </c>
      <c r="I315" s="4">
        <v>216</v>
      </c>
      <c r="J315" s="4">
        <v>356</v>
      </c>
      <c r="K315" s="4"/>
      <c r="L315" s="4" t="s">
        <v>49</v>
      </c>
      <c r="M315" s="4" t="s">
        <v>11</v>
      </c>
      <c r="N315" s="4">
        <v>42</v>
      </c>
      <c r="O315" s="9" t="s">
        <v>50</v>
      </c>
      <c r="P315" s="5">
        <v>1.677</v>
      </c>
      <c r="Q315" s="5">
        <v>87.203999999999994</v>
      </c>
      <c r="R315" s="4">
        <v>27.047799999999999</v>
      </c>
      <c r="S315" s="4" t="s">
        <v>72</v>
      </c>
      <c r="T315" s="67">
        <v>42675</v>
      </c>
      <c r="U315" s="67">
        <v>42564</v>
      </c>
      <c r="V315" s="4" t="s">
        <v>56</v>
      </c>
      <c r="W315" s="4" t="s">
        <v>948</v>
      </c>
      <c r="X315" s="173" t="str">
        <f t="array" ref="X3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5" s="173">
        <f t="array" ref="Y3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315" s="173">
        <f>Table1[[#This Row],[V2.0 TEC Requirement (kWh/wk)]]*52/3</f>
        <v>60.146666666666668</v>
      </c>
      <c r="AA315" s="173">
        <f>IF(ISNUMBER(Table1[[#This Row],[Typical Electricity Consumption (TEC) (kWh/yr)]]),Table1[[#This Row],[Typical Electricity Consumption (TEC) (kWh/yr)]]-IF(Table1[[#This Row],[Maximum Document Size Width]]&gt;=275,A3_Annual,0),"")</f>
        <v>27.047799999999999</v>
      </c>
      <c r="AB315" s="173">
        <f t="array" ref="AB3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316" spans="1:28" ht="34.9">
      <c r="A316" s="3">
        <v>2272426</v>
      </c>
      <c r="B316" s="4" t="s">
        <v>900</v>
      </c>
      <c r="C316" s="4" t="s">
        <v>944</v>
      </c>
      <c r="D316" s="4" t="s">
        <v>902</v>
      </c>
      <c r="E316" s="4" t="s">
        <v>949</v>
      </c>
      <c r="F316" s="4"/>
      <c r="G316" s="4" t="s">
        <v>47</v>
      </c>
      <c r="H316" s="4" t="s">
        <v>48</v>
      </c>
      <c r="I316" s="4">
        <v>216</v>
      </c>
      <c r="J316" s="4">
        <v>356</v>
      </c>
      <c r="K316" s="4"/>
      <c r="L316" s="4" t="s">
        <v>49</v>
      </c>
      <c r="M316" s="4" t="s">
        <v>11</v>
      </c>
      <c r="N316" s="4">
        <v>42</v>
      </c>
      <c r="O316" s="9" t="s">
        <v>50</v>
      </c>
      <c r="P316" s="5">
        <v>1.51</v>
      </c>
      <c r="Q316" s="5">
        <v>78.52</v>
      </c>
      <c r="R316" s="4">
        <v>26.273</v>
      </c>
      <c r="S316" s="4" t="s">
        <v>72</v>
      </c>
      <c r="T316" s="67">
        <v>42675</v>
      </c>
      <c r="U316" s="67">
        <v>42564</v>
      </c>
      <c r="V316" s="4" t="s">
        <v>56</v>
      </c>
      <c r="W316" s="4" t="s">
        <v>950</v>
      </c>
      <c r="X316" s="173" t="str">
        <f t="array" ref="X3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6" s="173">
        <f t="array" ref="Y3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316" s="173">
        <f>Table1[[#This Row],[V2.0 TEC Requirement (kWh/wk)]]*52/3</f>
        <v>60.146666666666668</v>
      </c>
      <c r="AA316" s="173">
        <f>IF(ISNUMBER(Table1[[#This Row],[Typical Electricity Consumption (TEC) (kWh/yr)]]),Table1[[#This Row],[Typical Electricity Consumption (TEC) (kWh/yr)]]-IF(Table1[[#This Row],[Maximum Document Size Width]]&gt;=275,A3_Annual,0),"")</f>
        <v>26.273</v>
      </c>
      <c r="AB316" s="173">
        <f t="array" ref="AB3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317" spans="1:28" ht="34.9">
      <c r="A317" s="3">
        <v>2272423</v>
      </c>
      <c r="B317" s="4" t="s">
        <v>900</v>
      </c>
      <c r="C317" s="4" t="s">
        <v>944</v>
      </c>
      <c r="D317" s="4" t="s">
        <v>902</v>
      </c>
      <c r="E317" s="4" t="s">
        <v>951</v>
      </c>
      <c r="F317" s="4"/>
      <c r="G317" s="4" t="s">
        <v>47</v>
      </c>
      <c r="H317" s="4" t="s">
        <v>48</v>
      </c>
      <c r="I317" s="4">
        <v>216</v>
      </c>
      <c r="J317" s="4">
        <v>356</v>
      </c>
      <c r="K317" s="4"/>
      <c r="L317" s="4" t="s">
        <v>49</v>
      </c>
      <c r="M317" s="4" t="s">
        <v>11</v>
      </c>
      <c r="N317" s="4">
        <v>42</v>
      </c>
      <c r="O317" s="9" t="s">
        <v>50</v>
      </c>
      <c r="P317" s="5">
        <v>1.7250000000000001</v>
      </c>
      <c r="Q317" s="5">
        <v>89.7</v>
      </c>
      <c r="R317" s="4">
        <v>28.285399999999996</v>
      </c>
      <c r="S317" s="4" t="s">
        <v>72</v>
      </c>
      <c r="T317" s="67">
        <v>42675</v>
      </c>
      <c r="U317" s="67">
        <v>42564</v>
      </c>
      <c r="V317" s="4" t="s">
        <v>56</v>
      </c>
      <c r="W317" s="4" t="s">
        <v>952</v>
      </c>
      <c r="X317" s="173" t="str">
        <f t="array" ref="X3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7" s="173">
        <f t="array" ref="Y3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317" s="173">
        <f>Table1[[#This Row],[V2.0 TEC Requirement (kWh/wk)]]*52/3</f>
        <v>60.146666666666668</v>
      </c>
      <c r="AA317" s="173">
        <f>IF(ISNUMBER(Table1[[#This Row],[Typical Electricity Consumption (TEC) (kWh/yr)]]),Table1[[#This Row],[Typical Electricity Consumption (TEC) (kWh/yr)]]-IF(Table1[[#This Row],[Maximum Document Size Width]]&gt;=275,A3_Annual,0),"")</f>
        <v>28.285399999999996</v>
      </c>
      <c r="AB317" s="173">
        <f t="array" ref="AB3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318" spans="1:28" ht="34.9">
      <c r="A318" s="3">
        <v>2300995</v>
      </c>
      <c r="B318" s="4" t="s">
        <v>900</v>
      </c>
      <c r="C318" s="4" t="s">
        <v>944</v>
      </c>
      <c r="D318" s="4" t="s">
        <v>902</v>
      </c>
      <c r="E318" s="4" t="s">
        <v>953</v>
      </c>
      <c r="F318" s="4"/>
      <c r="G318" s="4" t="s">
        <v>47</v>
      </c>
      <c r="H318" s="4" t="s">
        <v>48</v>
      </c>
      <c r="I318" s="4">
        <v>216</v>
      </c>
      <c r="J318" s="4">
        <v>356</v>
      </c>
      <c r="K318" s="4"/>
      <c r="L318" s="4" t="s">
        <v>49</v>
      </c>
      <c r="M318" s="4" t="s">
        <v>11</v>
      </c>
      <c r="N318" s="4">
        <v>25</v>
      </c>
      <c r="O318" s="9" t="s">
        <v>50</v>
      </c>
      <c r="P318" s="5">
        <v>1.0029999999999999</v>
      </c>
      <c r="Q318" s="5">
        <v>52.155999999999999</v>
      </c>
      <c r="R318" s="4">
        <v>17.001183333333334</v>
      </c>
      <c r="S318" s="4" t="s">
        <v>72</v>
      </c>
      <c r="T318" s="67">
        <v>43040</v>
      </c>
      <c r="U318" s="67">
        <v>42943</v>
      </c>
      <c r="V318" s="4" t="s">
        <v>56</v>
      </c>
      <c r="W318" s="4" t="s">
        <v>954</v>
      </c>
      <c r="X318" s="173" t="str">
        <f t="array" ref="X3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8" s="173">
        <f t="array" ref="Y3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1.8000000000000003</v>
      </c>
      <c r="Z318" s="173">
        <f>Table1[[#This Row],[V2.0 TEC Requirement (kWh/wk)]]*52/3</f>
        <v>31.200000000000003</v>
      </c>
      <c r="AA318" s="173">
        <f>IF(ISNUMBER(Table1[[#This Row],[Typical Electricity Consumption (TEC) (kWh/yr)]]),Table1[[#This Row],[Typical Electricity Consumption (TEC) (kWh/yr)]]-IF(Table1[[#This Row],[Maximum Document Size Width]]&gt;=275,A3_Annual,0),"")</f>
        <v>17.001183333333334</v>
      </c>
      <c r="AB318" s="173">
        <f t="array" ref="AB3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319" spans="1:28" ht="34.9">
      <c r="A319" s="3">
        <v>2300997</v>
      </c>
      <c r="B319" s="4" t="s">
        <v>900</v>
      </c>
      <c r="C319" s="4" t="s">
        <v>944</v>
      </c>
      <c r="D319" s="4" t="s">
        <v>902</v>
      </c>
      <c r="E319" s="4" t="s">
        <v>955</v>
      </c>
      <c r="F319" s="4"/>
      <c r="G319" s="4" t="s">
        <v>47</v>
      </c>
      <c r="H319" s="4" t="s">
        <v>48</v>
      </c>
      <c r="I319" s="4">
        <v>216</v>
      </c>
      <c r="J319" s="4">
        <v>356</v>
      </c>
      <c r="K319" s="4"/>
      <c r="L319" s="4" t="s">
        <v>49</v>
      </c>
      <c r="M319" s="4" t="s">
        <v>11</v>
      </c>
      <c r="N319" s="4">
        <v>32</v>
      </c>
      <c r="O319" s="9" t="s">
        <v>50</v>
      </c>
      <c r="P319" s="5">
        <v>1.4530000000000001</v>
      </c>
      <c r="Q319" s="5">
        <v>75.555999999999997</v>
      </c>
      <c r="R319" s="4">
        <v>22.099999999999998</v>
      </c>
      <c r="S319" s="4" t="s">
        <v>72</v>
      </c>
      <c r="T319" s="67">
        <v>43040</v>
      </c>
      <c r="U319" s="67">
        <v>42943</v>
      </c>
      <c r="V319" s="4" t="s">
        <v>56</v>
      </c>
      <c r="W319" s="4" t="s">
        <v>956</v>
      </c>
      <c r="X319" s="173" t="str">
        <f t="array" ref="X3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19" s="173">
        <f t="array" ref="Y3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2.37</v>
      </c>
      <c r="Z319" s="173">
        <f>Table1[[#This Row],[V2.0 TEC Requirement (kWh/wk)]]*52/3</f>
        <v>41.080000000000005</v>
      </c>
      <c r="AA319" s="173">
        <f>IF(ISNUMBER(Table1[[#This Row],[Typical Electricity Consumption (TEC) (kWh/yr)]]),Table1[[#This Row],[Typical Electricity Consumption (TEC) (kWh/yr)]]-IF(Table1[[#This Row],[Maximum Document Size Width]]&gt;=275,A3_Annual,0),"")</f>
        <v>22.099999999999998</v>
      </c>
      <c r="AB319" s="173">
        <f t="array" ref="AB3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23.2</v>
      </c>
    </row>
    <row r="320" spans="1:28" ht="34.9">
      <c r="A320" s="3">
        <v>2265569</v>
      </c>
      <c r="B320" s="4" t="s">
        <v>900</v>
      </c>
      <c r="C320" s="4" t="s">
        <v>944</v>
      </c>
      <c r="D320" s="4" t="s">
        <v>902</v>
      </c>
      <c r="E320" s="4" t="s">
        <v>957</v>
      </c>
      <c r="F320" s="4"/>
      <c r="G320" s="4" t="s">
        <v>47</v>
      </c>
      <c r="H320" s="4" t="s">
        <v>48</v>
      </c>
      <c r="I320" s="4">
        <v>216</v>
      </c>
      <c r="J320" s="4">
        <v>356</v>
      </c>
      <c r="K320" s="4"/>
      <c r="L320" s="4" t="s">
        <v>49</v>
      </c>
      <c r="M320" s="4" t="s">
        <v>14</v>
      </c>
      <c r="N320" s="4">
        <v>22</v>
      </c>
      <c r="O320" s="9" t="s">
        <v>50</v>
      </c>
      <c r="P320" s="5">
        <v>0.81200000000000006</v>
      </c>
      <c r="Q320" s="5">
        <v>42.223999999999997</v>
      </c>
      <c r="R320" s="4">
        <v>15.720466666666665</v>
      </c>
      <c r="S320" s="4" t="s">
        <v>72</v>
      </c>
      <c r="T320" s="67">
        <v>42552</v>
      </c>
      <c r="U320" s="67">
        <v>42488</v>
      </c>
      <c r="V320" s="4" t="s">
        <v>56</v>
      </c>
      <c r="W320" s="4" t="s">
        <v>958</v>
      </c>
      <c r="X320" s="173" t="str">
        <f t="array" ref="X3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0" s="173">
        <f t="array" ref="Y3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2.91</v>
      </c>
      <c r="Z320" s="173">
        <f>Table1[[#This Row],[V2.0 TEC Requirement (kWh/wk)]]*52/3</f>
        <v>50.44</v>
      </c>
      <c r="AA320" s="173">
        <f>IF(ISNUMBER(Table1[[#This Row],[Typical Electricity Consumption (TEC) (kWh/yr)]]),Table1[[#This Row],[Typical Electricity Consumption (TEC) (kWh/yr)]]-IF(Table1[[#This Row],[Maximum Document Size Width]]&gt;=275,A3_Annual,0),"")</f>
        <v>15.720466666666665</v>
      </c>
      <c r="AB320" s="173">
        <f t="array" ref="AB3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15.700000000000001</v>
      </c>
    </row>
    <row r="321" spans="1:28" ht="34.9">
      <c r="A321" s="3">
        <v>2265567</v>
      </c>
      <c r="B321" s="4" t="s">
        <v>900</v>
      </c>
      <c r="C321" s="4" t="s">
        <v>944</v>
      </c>
      <c r="D321" s="4" t="s">
        <v>902</v>
      </c>
      <c r="E321" s="4" t="s">
        <v>959</v>
      </c>
      <c r="F321" s="4"/>
      <c r="G321" s="4" t="s">
        <v>47</v>
      </c>
      <c r="H321" s="4" t="s">
        <v>48</v>
      </c>
      <c r="I321" s="4">
        <v>216</v>
      </c>
      <c r="J321" s="4">
        <v>356</v>
      </c>
      <c r="K321" s="4"/>
      <c r="L321" s="4" t="s">
        <v>49</v>
      </c>
      <c r="M321" s="4" t="s">
        <v>14</v>
      </c>
      <c r="N321" s="4">
        <v>27</v>
      </c>
      <c r="O321" s="9" t="s">
        <v>50</v>
      </c>
      <c r="P321" s="5">
        <v>1.0389999999999999</v>
      </c>
      <c r="Q321" s="5">
        <v>54.027999999999999</v>
      </c>
      <c r="R321" s="4">
        <v>18.70396666666667</v>
      </c>
      <c r="S321" s="4" t="s">
        <v>72</v>
      </c>
      <c r="T321" s="67">
        <v>42552</v>
      </c>
      <c r="U321" s="67">
        <v>42487</v>
      </c>
      <c r="V321" s="4" t="s">
        <v>56</v>
      </c>
      <c r="W321" s="4" t="s">
        <v>960</v>
      </c>
      <c r="X321" s="173" t="str">
        <f t="array" ref="X3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1" s="173">
        <f t="array" ref="Y3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3.56</v>
      </c>
      <c r="Z321" s="173">
        <f>Table1[[#This Row],[V2.0 TEC Requirement (kWh/wk)]]*52/3</f>
        <v>61.706666666666671</v>
      </c>
      <c r="AA321" s="173">
        <f>IF(ISNUMBER(Table1[[#This Row],[Typical Electricity Consumption (TEC) (kWh/yr)]]),Table1[[#This Row],[Typical Electricity Consumption (TEC) (kWh/yr)]]-IF(Table1[[#This Row],[Maximum Document Size Width]]&gt;=275,A3_Annual,0),"")</f>
        <v>18.70396666666667</v>
      </c>
      <c r="AB321" s="173">
        <f t="array" ref="AB3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20.200000000000003</v>
      </c>
    </row>
    <row r="322" spans="1:28" ht="34.9">
      <c r="A322" s="3">
        <v>2230867</v>
      </c>
      <c r="B322" s="4" t="s">
        <v>900</v>
      </c>
      <c r="C322" s="4" t="s">
        <v>944</v>
      </c>
      <c r="D322" s="4" t="s">
        <v>902</v>
      </c>
      <c r="E322" s="4" t="s">
        <v>961</v>
      </c>
      <c r="F322" s="4"/>
      <c r="G322" s="4" t="s">
        <v>47</v>
      </c>
      <c r="H322" s="4" t="s">
        <v>48</v>
      </c>
      <c r="I322" s="4">
        <v>216</v>
      </c>
      <c r="J322" s="4">
        <v>279</v>
      </c>
      <c r="K322" s="4"/>
      <c r="L322" s="4" t="s">
        <v>49</v>
      </c>
      <c r="M322" s="4" t="s">
        <v>14</v>
      </c>
      <c r="N322" s="4">
        <v>32</v>
      </c>
      <c r="O322" s="9" t="s">
        <v>50</v>
      </c>
      <c r="P322" s="5">
        <v>1.88</v>
      </c>
      <c r="Q322" s="5">
        <v>97.76</v>
      </c>
      <c r="R322" s="4">
        <v>40.115400000000001</v>
      </c>
      <c r="S322" s="4" t="s">
        <v>962</v>
      </c>
      <c r="T322" s="67">
        <v>42095</v>
      </c>
      <c r="U322" s="67">
        <v>42016</v>
      </c>
      <c r="V322" s="4" t="s">
        <v>56</v>
      </c>
      <c r="W322" s="4" t="s">
        <v>963</v>
      </c>
      <c r="X322" s="173" t="str">
        <f t="array" ref="X3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2" s="173">
        <f t="array" ref="Y3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4.3500000000000005</v>
      </c>
      <c r="Z322" s="173">
        <f>Table1[[#This Row],[V2.0 TEC Requirement (kWh/wk)]]*52/3</f>
        <v>75.400000000000006</v>
      </c>
      <c r="AA322" s="173">
        <f>IF(ISNUMBER(Table1[[#This Row],[Typical Electricity Consumption (TEC) (kWh/yr)]]),Table1[[#This Row],[Typical Electricity Consumption (TEC) (kWh/yr)]]-IF(Table1[[#This Row],[Maximum Document Size Width]]&gt;=275,A3_Annual,0),"")</f>
        <v>40.115400000000001</v>
      </c>
      <c r="AB322" s="173">
        <f t="array" ref="AB3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24.700000000000003</v>
      </c>
    </row>
    <row r="323" spans="1:28" ht="34.9">
      <c r="A323" s="3">
        <v>2230843</v>
      </c>
      <c r="B323" s="4" t="s">
        <v>900</v>
      </c>
      <c r="C323" s="4" t="s">
        <v>944</v>
      </c>
      <c r="D323" s="4" t="s">
        <v>902</v>
      </c>
      <c r="E323" s="4" t="s">
        <v>964</v>
      </c>
      <c r="F323" s="4"/>
      <c r="G323" s="4" t="s">
        <v>47</v>
      </c>
      <c r="H323" s="4" t="s">
        <v>48</v>
      </c>
      <c r="I323" s="4">
        <v>216</v>
      </c>
      <c r="J323" s="4">
        <v>279</v>
      </c>
      <c r="K323" s="4"/>
      <c r="L323" s="4" t="s">
        <v>49</v>
      </c>
      <c r="M323" s="4" t="s">
        <v>14</v>
      </c>
      <c r="N323" s="4">
        <v>37</v>
      </c>
      <c r="O323" s="9" t="s">
        <v>50</v>
      </c>
      <c r="P323" s="5">
        <v>2.1480000000000001</v>
      </c>
      <c r="Q323" s="5">
        <v>111.696</v>
      </c>
      <c r="R323" s="4">
        <v>43.586400000000005</v>
      </c>
      <c r="S323" s="4" t="s">
        <v>962</v>
      </c>
      <c r="T323" s="67">
        <v>42095</v>
      </c>
      <c r="U323" s="67">
        <v>42016</v>
      </c>
      <c r="V323" s="4" t="s">
        <v>56</v>
      </c>
      <c r="W323" s="4" t="s">
        <v>965</v>
      </c>
      <c r="X323" s="173" t="str">
        <f t="array" ref="X3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3" s="173">
        <f t="array" ref="Y3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5.3500000000000005</v>
      </c>
      <c r="Z323" s="173">
        <f>Table1[[#This Row],[V2.0 TEC Requirement (kWh/wk)]]*52/3</f>
        <v>92.733333333333348</v>
      </c>
      <c r="AA323" s="173">
        <f>IF(ISNUMBER(Table1[[#This Row],[Typical Electricity Consumption (TEC) (kWh/yr)]]),Table1[[#This Row],[Typical Electricity Consumption (TEC) (kWh/yr)]]-IF(Table1[[#This Row],[Maximum Document Size Width]]&gt;=275,A3_Annual,0),"")</f>
        <v>43.586400000000005</v>
      </c>
      <c r="AB323" s="173">
        <f t="array" ref="AB3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29.200000000000003</v>
      </c>
    </row>
    <row r="324" spans="1:28" ht="34.9">
      <c r="A324" s="3">
        <v>2230842</v>
      </c>
      <c r="B324" s="4" t="s">
        <v>900</v>
      </c>
      <c r="C324" s="4" t="s">
        <v>944</v>
      </c>
      <c r="D324" s="4" t="s">
        <v>902</v>
      </c>
      <c r="E324" s="4" t="s">
        <v>966</v>
      </c>
      <c r="F324" s="4"/>
      <c r="G324" s="4" t="s">
        <v>47</v>
      </c>
      <c r="H324" s="4" t="s">
        <v>48</v>
      </c>
      <c r="I324" s="4">
        <v>216</v>
      </c>
      <c r="J324" s="4">
        <v>279</v>
      </c>
      <c r="K324" s="4"/>
      <c r="L324" s="4" t="s">
        <v>49</v>
      </c>
      <c r="M324" s="4" t="s">
        <v>14</v>
      </c>
      <c r="N324" s="4">
        <v>32</v>
      </c>
      <c r="O324" s="9" t="s">
        <v>50</v>
      </c>
      <c r="P324" s="5">
        <v>1.88</v>
      </c>
      <c r="Q324" s="5">
        <v>97.76</v>
      </c>
      <c r="R324" s="4">
        <v>40.115400000000001</v>
      </c>
      <c r="S324" s="4" t="s">
        <v>962</v>
      </c>
      <c r="T324" s="67">
        <v>42095</v>
      </c>
      <c r="U324" s="67">
        <v>42016</v>
      </c>
      <c r="V324" s="4" t="s">
        <v>56</v>
      </c>
      <c r="W324" s="4" t="s">
        <v>967</v>
      </c>
      <c r="X324" s="173" t="str">
        <f t="array" ref="X3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4" s="173">
        <f t="array" ref="Y3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4.3500000000000005</v>
      </c>
      <c r="Z324" s="173">
        <f>Table1[[#This Row],[V2.0 TEC Requirement (kWh/wk)]]*52/3</f>
        <v>75.400000000000006</v>
      </c>
      <c r="AA324" s="173">
        <f>IF(ISNUMBER(Table1[[#This Row],[Typical Electricity Consumption (TEC) (kWh/yr)]]),Table1[[#This Row],[Typical Electricity Consumption (TEC) (kWh/yr)]]-IF(Table1[[#This Row],[Maximum Document Size Width]]&gt;=275,A3_Annual,0),"")</f>
        <v>40.115400000000001</v>
      </c>
      <c r="AB324" s="173">
        <f t="array" ref="AB3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24.700000000000003</v>
      </c>
    </row>
    <row r="325" spans="1:28" ht="34.9">
      <c r="A325" s="3">
        <v>2230844</v>
      </c>
      <c r="B325" s="4" t="s">
        <v>900</v>
      </c>
      <c r="C325" s="4" t="s">
        <v>944</v>
      </c>
      <c r="D325" s="4" t="s">
        <v>902</v>
      </c>
      <c r="E325" s="4" t="s">
        <v>968</v>
      </c>
      <c r="F325" s="4"/>
      <c r="G325" s="4" t="s">
        <v>47</v>
      </c>
      <c r="H325" s="4" t="s">
        <v>48</v>
      </c>
      <c r="I325" s="4">
        <v>216</v>
      </c>
      <c r="J325" s="4">
        <v>279</v>
      </c>
      <c r="K325" s="4"/>
      <c r="L325" s="4" t="s">
        <v>49</v>
      </c>
      <c r="M325" s="4" t="s">
        <v>14</v>
      </c>
      <c r="N325" s="4">
        <v>37</v>
      </c>
      <c r="O325" s="9" t="s">
        <v>50</v>
      </c>
      <c r="P325" s="5">
        <v>2.1480000000000001</v>
      </c>
      <c r="Q325" s="5">
        <v>111.696</v>
      </c>
      <c r="R325" s="4">
        <v>43.586400000000005</v>
      </c>
      <c r="S325" s="4" t="s">
        <v>962</v>
      </c>
      <c r="T325" s="67">
        <v>42095</v>
      </c>
      <c r="U325" s="67">
        <v>42016</v>
      </c>
      <c r="V325" s="4" t="s">
        <v>56</v>
      </c>
      <c r="W325" s="4" t="s">
        <v>969</v>
      </c>
      <c r="X325" s="173" t="str">
        <f t="array" ref="X3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5" s="173">
        <f t="array" ref="Y3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5.3500000000000005</v>
      </c>
      <c r="Z325" s="173">
        <f>Table1[[#This Row],[V2.0 TEC Requirement (kWh/wk)]]*52/3</f>
        <v>92.733333333333348</v>
      </c>
      <c r="AA325" s="173">
        <f>IF(ISNUMBER(Table1[[#This Row],[Typical Electricity Consumption (TEC) (kWh/yr)]]),Table1[[#This Row],[Typical Electricity Consumption (TEC) (kWh/yr)]]-IF(Table1[[#This Row],[Maximum Document Size Width]]&gt;=275,A3_Annual,0),"")</f>
        <v>43.586400000000005</v>
      </c>
      <c r="AB325" s="173">
        <f t="array" ref="AB3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29.200000000000003</v>
      </c>
    </row>
    <row r="326" spans="1:28" ht="34.9">
      <c r="A326" s="3">
        <v>2301183</v>
      </c>
      <c r="B326" s="4" t="s">
        <v>900</v>
      </c>
      <c r="C326" s="4" t="s">
        <v>944</v>
      </c>
      <c r="D326" s="4" t="s">
        <v>902</v>
      </c>
      <c r="E326" s="4" t="s">
        <v>970</v>
      </c>
      <c r="F326" s="4"/>
      <c r="G326" s="4" t="s">
        <v>47</v>
      </c>
      <c r="H326" s="4" t="s">
        <v>48</v>
      </c>
      <c r="I326" s="4">
        <v>216</v>
      </c>
      <c r="J326" s="4">
        <v>356</v>
      </c>
      <c r="K326" s="4"/>
      <c r="L326" s="4" t="s">
        <v>49</v>
      </c>
      <c r="M326" s="4" t="s">
        <v>14</v>
      </c>
      <c r="N326" s="4">
        <v>24</v>
      </c>
      <c r="O326" s="9" t="s">
        <v>50</v>
      </c>
      <c r="P326" s="5">
        <v>1.077</v>
      </c>
      <c r="Q326" s="5">
        <v>56.003999999999998</v>
      </c>
      <c r="R326" s="4">
        <v>17.333333333333332</v>
      </c>
      <c r="S326" s="4" t="s">
        <v>72</v>
      </c>
      <c r="T326" s="67">
        <v>43040</v>
      </c>
      <c r="U326" s="67">
        <v>42948</v>
      </c>
      <c r="V326" s="4" t="s">
        <v>56</v>
      </c>
      <c r="W326" s="4" t="s">
        <v>971</v>
      </c>
      <c r="X326" s="173" t="str">
        <f t="array" ref="X3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6" s="173">
        <f t="array" ref="Y3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3.17</v>
      </c>
      <c r="Z326" s="173">
        <f>Table1[[#This Row],[V2.0 TEC Requirement (kWh/wk)]]*52/3</f>
        <v>54.946666666666665</v>
      </c>
      <c r="AA326" s="173">
        <f>IF(ISNUMBER(Table1[[#This Row],[Typical Electricity Consumption (TEC) (kWh/yr)]]),Table1[[#This Row],[Typical Electricity Consumption (TEC) (kWh/yr)]]-IF(Table1[[#This Row],[Maximum Document Size Width]]&gt;=275,A3_Annual,0),"")</f>
        <v>17.333333333333332</v>
      </c>
      <c r="AB326" s="173">
        <f t="array" ref="AB3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17.5</v>
      </c>
    </row>
    <row r="327" spans="1:28" ht="34.9">
      <c r="A327" s="3">
        <v>2301185</v>
      </c>
      <c r="B327" s="4" t="s">
        <v>900</v>
      </c>
      <c r="C327" s="4" t="s">
        <v>944</v>
      </c>
      <c r="D327" s="4" t="s">
        <v>902</v>
      </c>
      <c r="E327" s="4" t="s">
        <v>972</v>
      </c>
      <c r="F327" s="4"/>
      <c r="G327" s="4" t="s">
        <v>47</v>
      </c>
      <c r="H327" s="4" t="s">
        <v>48</v>
      </c>
      <c r="I327" s="4">
        <v>216</v>
      </c>
      <c r="J327" s="4">
        <v>356</v>
      </c>
      <c r="K327" s="4"/>
      <c r="L327" s="4" t="s">
        <v>49</v>
      </c>
      <c r="M327" s="4" t="s">
        <v>14</v>
      </c>
      <c r="N327" s="4">
        <v>30</v>
      </c>
      <c r="O327" s="9" t="s">
        <v>50</v>
      </c>
      <c r="P327" s="5">
        <v>1.387</v>
      </c>
      <c r="Q327" s="5">
        <v>72.123999999999995</v>
      </c>
      <c r="R327" s="4">
        <v>21.26691666666667</v>
      </c>
      <c r="S327" s="4" t="s">
        <v>72</v>
      </c>
      <c r="T327" s="67">
        <v>43040</v>
      </c>
      <c r="U327" s="67">
        <v>42948</v>
      </c>
      <c r="V327" s="4" t="s">
        <v>56</v>
      </c>
      <c r="W327" s="4" t="s">
        <v>973</v>
      </c>
      <c r="X327" s="173" t="str">
        <f t="array" ref="X3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27" s="173">
        <f t="array" ref="Y3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3.95</v>
      </c>
      <c r="Z327" s="173">
        <f>Table1[[#This Row],[V2.0 TEC Requirement (kWh/wk)]]*52/3</f>
        <v>68.466666666666669</v>
      </c>
      <c r="AA327" s="173">
        <f>IF(ISNUMBER(Table1[[#This Row],[Typical Electricity Consumption (TEC) (kWh/yr)]]),Table1[[#This Row],[Typical Electricity Consumption (TEC) (kWh/yr)]]-IF(Table1[[#This Row],[Maximum Document Size Width]]&gt;=275,A3_Annual,0),"")</f>
        <v>21.26691666666667</v>
      </c>
      <c r="AB327" s="173">
        <f t="array" ref="AB3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328" spans="1:28" ht="34.9">
      <c r="A328" s="3">
        <v>2272427</v>
      </c>
      <c r="B328" s="4" t="s">
        <v>900</v>
      </c>
      <c r="C328" s="4" t="s">
        <v>944</v>
      </c>
      <c r="D328" s="4" t="s">
        <v>15</v>
      </c>
      <c r="E328" s="4" t="s">
        <v>974</v>
      </c>
      <c r="F328" s="4"/>
      <c r="G328" s="4" t="s">
        <v>55</v>
      </c>
      <c r="H328" s="4" t="s">
        <v>48</v>
      </c>
      <c r="I328" s="4">
        <v>216</v>
      </c>
      <c r="J328" s="4">
        <v>356</v>
      </c>
      <c r="K328" s="4"/>
      <c r="L328" s="4" t="s">
        <v>49</v>
      </c>
      <c r="M328" s="4" t="s">
        <v>11</v>
      </c>
      <c r="N328" s="4">
        <v>42</v>
      </c>
      <c r="O328" s="9" t="s">
        <v>50</v>
      </c>
      <c r="P328" s="5">
        <v>1.6359999999999999</v>
      </c>
      <c r="Q328" s="5">
        <v>85.072000000000003</v>
      </c>
      <c r="R328" s="4">
        <v>26.540799999999997</v>
      </c>
      <c r="S328" s="4" t="s">
        <v>72</v>
      </c>
      <c r="T328" s="67">
        <v>42736</v>
      </c>
      <c r="U328" s="67">
        <v>42564</v>
      </c>
      <c r="V328" s="4" t="s">
        <v>56</v>
      </c>
      <c r="W328" s="4" t="s">
        <v>975</v>
      </c>
      <c r="X328" s="173" t="str">
        <f t="array" ref="X3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28" s="173">
        <f t="array" ref="Y3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v>
      </c>
      <c r="Z328" s="173">
        <f>Table1[[#This Row],[V2.0 TEC Requirement (kWh/wk)]]*52/3</f>
        <v>50.613333333333337</v>
      </c>
      <c r="AA328" s="173">
        <f>IF(ISNUMBER(Table1[[#This Row],[Typical Electricity Consumption (TEC) (kWh/yr)]]),Table1[[#This Row],[Typical Electricity Consumption (TEC) (kWh/yr)]]-IF(Table1[[#This Row],[Maximum Document Size Width]]&gt;=275,A3_Annual,0),"")</f>
        <v>26.540799999999997</v>
      </c>
      <c r="AB328" s="173">
        <f t="array" ref="AB3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329" spans="1:28" ht="34.9">
      <c r="A329" s="3">
        <v>2272428</v>
      </c>
      <c r="B329" s="4" t="s">
        <v>900</v>
      </c>
      <c r="C329" s="4" t="s">
        <v>944</v>
      </c>
      <c r="D329" s="4" t="s">
        <v>15</v>
      </c>
      <c r="E329" s="4" t="s">
        <v>976</v>
      </c>
      <c r="F329" s="4"/>
      <c r="G329" s="4" t="s">
        <v>55</v>
      </c>
      <c r="H329" s="4" t="s">
        <v>48</v>
      </c>
      <c r="I329" s="4">
        <v>216</v>
      </c>
      <c r="J329" s="4">
        <v>356</v>
      </c>
      <c r="K329" s="4"/>
      <c r="L329" s="4" t="s">
        <v>49</v>
      </c>
      <c r="M329" s="4" t="s">
        <v>11</v>
      </c>
      <c r="N329" s="4">
        <v>37</v>
      </c>
      <c r="O329" s="9" t="s">
        <v>50</v>
      </c>
      <c r="P329" s="5">
        <v>1.456</v>
      </c>
      <c r="Q329" s="5">
        <v>75.712000000000003</v>
      </c>
      <c r="R329" s="4">
        <v>24.226799999999997</v>
      </c>
      <c r="S329" s="4" t="s">
        <v>72</v>
      </c>
      <c r="T329" s="67">
        <v>42736</v>
      </c>
      <c r="U329" s="67">
        <v>42564</v>
      </c>
      <c r="V329" s="4" t="s">
        <v>56</v>
      </c>
      <c r="W329" s="4" t="s">
        <v>977</v>
      </c>
      <c r="X329" s="173" t="str">
        <f t="array" ref="X3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29" s="173">
        <f t="array" ref="Y3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2.2700000000000005</v>
      </c>
      <c r="Z329" s="173">
        <f>Table1[[#This Row],[V2.0 TEC Requirement (kWh/wk)]]*52/3</f>
        <v>39.346666666666671</v>
      </c>
      <c r="AA329" s="173">
        <f>IF(ISNUMBER(Table1[[#This Row],[Typical Electricity Consumption (TEC) (kWh/yr)]]),Table1[[#This Row],[Typical Electricity Consumption (TEC) (kWh/yr)]]-IF(Table1[[#This Row],[Maximum Document Size Width]]&gt;=275,A3_Annual,0),"")</f>
        <v>24.226799999999997</v>
      </c>
      <c r="AB329" s="173">
        <f t="array" ref="AB3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24.299999999999997</v>
      </c>
    </row>
    <row r="330" spans="1:28" ht="34.9">
      <c r="A330" s="3">
        <v>2275469</v>
      </c>
      <c r="B330" s="4" t="s">
        <v>900</v>
      </c>
      <c r="C330" s="4" t="s">
        <v>944</v>
      </c>
      <c r="D330" s="4" t="s">
        <v>15</v>
      </c>
      <c r="E330" s="4" t="s">
        <v>978</v>
      </c>
      <c r="F330" s="4"/>
      <c r="G330" s="4" t="s">
        <v>55</v>
      </c>
      <c r="H330" s="4" t="s">
        <v>48</v>
      </c>
      <c r="I330" s="4">
        <v>210</v>
      </c>
      <c r="J330" s="4">
        <v>279</v>
      </c>
      <c r="K330" s="4"/>
      <c r="L330" s="4" t="s">
        <v>49</v>
      </c>
      <c r="M330" s="4" t="s">
        <v>11</v>
      </c>
      <c r="N330" s="4">
        <v>47</v>
      </c>
      <c r="O330" s="9" t="s">
        <v>50</v>
      </c>
      <c r="P330" s="5">
        <v>2.5019999999999998</v>
      </c>
      <c r="Q330" s="5">
        <v>130.10400000000001</v>
      </c>
      <c r="R330" s="4">
        <v>36.428600000000003</v>
      </c>
      <c r="S330" s="4" t="s">
        <v>72</v>
      </c>
      <c r="T330" s="67">
        <v>42705</v>
      </c>
      <c r="U330" s="67">
        <v>42598</v>
      </c>
      <c r="V330" s="4" t="s">
        <v>56</v>
      </c>
      <c r="W330" s="4" t="s">
        <v>979</v>
      </c>
      <c r="X330" s="173" t="str">
        <f t="array" ref="X3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0" s="173">
        <f t="array" ref="Y3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3.7200000000000006</v>
      </c>
      <c r="Z330" s="173">
        <f>Table1[[#This Row],[V2.0 TEC Requirement (kWh/wk)]]*52/3</f>
        <v>64.48</v>
      </c>
      <c r="AA330" s="173">
        <f>IF(ISNUMBER(Table1[[#This Row],[Typical Electricity Consumption (TEC) (kWh/yr)]]),Table1[[#This Row],[Typical Electricity Consumption (TEC) (kWh/yr)]]-IF(Table1[[#This Row],[Maximum Document Size Width]]&gt;=275,A3_Annual,0),"")</f>
        <v>36.428600000000003</v>
      </c>
      <c r="AB330" s="173">
        <f t="array" ref="AB3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31.299999999999997</v>
      </c>
    </row>
    <row r="331" spans="1:28" ht="34.9">
      <c r="A331" s="3">
        <v>2275471</v>
      </c>
      <c r="B331" s="4" t="s">
        <v>900</v>
      </c>
      <c r="C331" s="4" t="s">
        <v>944</v>
      </c>
      <c r="D331" s="4" t="s">
        <v>15</v>
      </c>
      <c r="E331" s="4" t="s">
        <v>980</v>
      </c>
      <c r="F331" s="4"/>
      <c r="G331" s="4" t="s">
        <v>55</v>
      </c>
      <c r="H331" s="4" t="s">
        <v>48</v>
      </c>
      <c r="I331" s="4">
        <v>210</v>
      </c>
      <c r="J331" s="4">
        <v>279</v>
      </c>
      <c r="K331" s="4"/>
      <c r="L331" s="4" t="s">
        <v>49</v>
      </c>
      <c r="M331" s="4" t="s">
        <v>11</v>
      </c>
      <c r="N331" s="4">
        <v>52</v>
      </c>
      <c r="O331" s="9" t="s">
        <v>50</v>
      </c>
      <c r="P331" s="5">
        <v>2.806</v>
      </c>
      <c r="Q331" s="5">
        <v>145.91200000000001</v>
      </c>
      <c r="R331" s="4">
        <v>40.432600000000001</v>
      </c>
      <c r="S331" s="4" t="s">
        <v>72</v>
      </c>
      <c r="T331" s="67">
        <v>42705</v>
      </c>
      <c r="U331" s="67">
        <v>42598</v>
      </c>
      <c r="V331" s="4" t="s">
        <v>56</v>
      </c>
      <c r="W331" s="4" t="s">
        <v>981</v>
      </c>
      <c r="X331" s="173" t="str">
        <f t="array" ref="X3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1" s="173">
        <f t="array" ref="Y3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4.5200000000000005</v>
      </c>
      <c r="Z331" s="173">
        <f>Table1[[#This Row],[V2.0 TEC Requirement (kWh/wk)]]*52/3</f>
        <v>78.346666666666678</v>
      </c>
      <c r="AA331" s="173">
        <f>IF(ISNUMBER(Table1[[#This Row],[Typical Electricity Consumption (TEC) (kWh/yr)]]),Table1[[#This Row],[Typical Electricity Consumption (TEC) (kWh/yr)]]-IF(Table1[[#This Row],[Maximum Document Size Width]]&gt;=275,A3_Annual,0),"")</f>
        <v>40.432600000000001</v>
      </c>
      <c r="AB331" s="173">
        <f t="array" ref="AB3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332" spans="1:28" ht="34.9">
      <c r="A332" s="3">
        <v>2275473</v>
      </c>
      <c r="B332" s="4" t="s">
        <v>900</v>
      </c>
      <c r="C332" s="4" t="s">
        <v>944</v>
      </c>
      <c r="D332" s="4" t="s">
        <v>15</v>
      </c>
      <c r="E332" s="4" t="s">
        <v>982</v>
      </c>
      <c r="F332" s="4"/>
      <c r="G332" s="4" t="s">
        <v>55</v>
      </c>
      <c r="H332" s="4" t="s">
        <v>48</v>
      </c>
      <c r="I332" s="4">
        <v>210</v>
      </c>
      <c r="J332" s="4">
        <v>279</v>
      </c>
      <c r="K332" s="4"/>
      <c r="L332" s="4" t="s">
        <v>49</v>
      </c>
      <c r="M332" s="4" t="s">
        <v>11</v>
      </c>
      <c r="N332" s="4">
        <v>57</v>
      </c>
      <c r="O332" s="9" t="s">
        <v>50</v>
      </c>
      <c r="P332" s="5">
        <v>3.1619999999999999</v>
      </c>
      <c r="Q332" s="5">
        <v>164.42400000000001</v>
      </c>
      <c r="R332" s="4">
        <v>45.060599999999994</v>
      </c>
      <c r="S332" s="4" t="s">
        <v>72</v>
      </c>
      <c r="T332" s="67">
        <v>42705</v>
      </c>
      <c r="U332" s="67">
        <v>42598</v>
      </c>
      <c r="V332" s="4" t="s">
        <v>56</v>
      </c>
      <c r="W332" s="4" t="s">
        <v>983</v>
      </c>
      <c r="X332" s="173" t="str">
        <f t="array" ref="X3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2" s="173">
        <f t="array" ref="Y3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5.3200000000000012</v>
      </c>
      <c r="Z332" s="173">
        <f>Table1[[#This Row],[V2.0 TEC Requirement (kWh/wk)]]*52/3</f>
        <v>92.213333333333352</v>
      </c>
      <c r="AA332" s="173">
        <f>IF(ISNUMBER(Table1[[#This Row],[Typical Electricity Consumption (TEC) (kWh/yr)]]),Table1[[#This Row],[Typical Electricity Consumption (TEC) (kWh/yr)]]-IF(Table1[[#This Row],[Maximum Document Size Width]]&gt;=275,A3_Annual,0),"")</f>
        <v>45.060599999999994</v>
      </c>
      <c r="AB332" s="173">
        <f t="array" ref="AB3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38.299999999999997</v>
      </c>
    </row>
    <row r="333" spans="1:28" ht="34.9">
      <c r="A333" s="3">
        <v>2275474</v>
      </c>
      <c r="B333" s="4" t="s">
        <v>900</v>
      </c>
      <c r="C333" s="4" t="s">
        <v>944</v>
      </c>
      <c r="D333" s="4" t="s">
        <v>15</v>
      </c>
      <c r="E333" s="4" t="s">
        <v>984</v>
      </c>
      <c r="F333" s="4"/>
      <c r="G333" s="4" t="s">
        <v>55</v>
      </c>
      <c r="H333" s="4" t="s">
        <v>48</v>
      </c>
      <c r="I333" s="4">
        <v>210</v>
      </c>
      <c r="J333" s="4">
        <v>279</v>
      </c>
      <c r="K333" s="4"/>
      <c r="L333" s="4" t="s">
        <v>49</v>
      </c>
      <c r="M333" s="4" t="s">
        <v>11</v>
      </c>
      <c r="N333" s="4">
        <v>62</v>
      </c>
      <c r="O333" s="9" t="s">
        <v>50</v>
      </c>
      <c r="P333" s="5">
        <v>3.4279999999999999</v>
      </c>
      <c r="Q333" s="5">
        <v>178.256</v>
      </c>
      <c r="R333" s="4">
        <v>48.401599999999995</v>
      </c>
      <c r="S333" s="4" t="s">
        <v>72</v>
      </c>
      <c r="T333" s="67">
        <v>42705</v>
      </c>
      <c r="U333" s="67">
        <v>42598</v>
      </c>
      <c r="V333" s="4" t="s">
        <v>56</v>
      </c>
      <c r="W333" s="4" t="s">
        <v>985</v>
      </c>
      <c r="X333" s="173" t="str">
        <f t="array" ref="X3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3" s="173">
        <f t="array" ref="Y3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6.12</v>
      </c>
      <c r="Z333" s="173">
        <f>Table1[[#This Row],[V2.0 TEC Requirement (kWh/wk)]]*52/3</f>
        <v>106.08</v>
      </c>
      <c r="AA333" s="173">
        <f>IF(ISNUMBER(Table1[[#This Row],[Typical Electricity Consumption (TEC) (kWh/yr)]]),Table1[[#This Row],[Typical Electricity Consumption (TEC) (kWh/yr)]]-IF(Table1[[#This Row],[Maximum Document Size Width]]&gt;=275,A3_Annual,0),"")</f>
        <v>48.401599999999995</v>
      </c>
      <c r="AB333" s="173">
        <f t="array" ref="AB3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43.700000000000017</v>
      </c>
    </row>
    <row r="334" spans="1:28" ht="34.9">
      <c r="A334" s="3">
        <v>2265566</v>
      </c>
      <c r="B334" s="4" t="s">
        <v>900</v>
      </c>
      <c r="C334" s="4" t="s">
        <v>944</v>
      </c>
      <c r="D334" s="4" t="s">
        <v>15</v>
      </c>
      <c r="E334" s="4" t="s">
        <v>986</v>
      </c>
      <c r="F334" s="4"/>
      <c r="G334" s="4" t="s">
        <v>55</v>
      </c>
      <c r="H334" s="4" t="s">
        <v>48</v>
      </c>
      <c r="I334" s="4">
        <v>216</v>
      </c>
      <c r="J334" s="4">
        <v>356</v>
      </c>
      <c r="K334" s="4"/>
      <c r="L334" s="4" t="s">
        <v>49</v>
      </c>
      <c r="M334" s="4" t="s">
        <v>14</v>
      </c>
      <c r="N334" s="4">
        <v>22</v>
      </c>
      <c r="O334" s="9" t="s">
        <v>50</v>
      </c>
      <c r="P334" s="5">
        <v>0.76300000000000001</v>
      </c>
      <c r="Q334" s="5">
        <v>39.676000000000002</v>
      </c>
      <c r="R334" s="4">
        <v>14.566283333333333</v>
      </c>
      <c r="S334" s="4" t="s">
        <v>72</v>
      </c>
      <c r="T334" s="67">
        <v>42552</v>
      </c>
      <c r="U334" s="67">
        <v>42487</v>
      </c>
      <c r="V334" s="4" t="s">
        <v>56</v>
      </c>
      <c r="W334" s="4" t="s">
        <v>987</v>
      </c>
      <c r="X334" s="173" t="str">
        <f t="array" ref="X3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4" s="173">
        <f t="array" ref="Y3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2.65</v>
      </c>
      <c r="Z334" s="173">
        <f>Table1[[#This Row],[V2.0 TEC Requirement (kWh/wk)]]*52/3</f>
        <v>45.93333333333333</v>
      </c>
      <c r="AA334" s="173">
        <f>IF(ISNUMBER(Table1[[#This Row],[Typical Electricity Consumption (TEC) (kWh/yr)]]),Table1[[#This Row],[Typical Electricity Consumption (TEC) (kWh/yr)]]-IF(Table1[[#This Row],[Maximum Document Size Width]]&gt;=275,A3_Annual,0),"")</f>
        <v>14.566283333333333</v>
      </c>
      <c r="AB334" s="173">
        <f t="array" ref="AB3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335" spans="1:28" ht="34.9">
      <c r="A335" s="3">
        <v>2265568</v>
      </c>
      <c r="B335" s="4" t="s">
        <v>900</v>
      </c>
      <c r="C335" s="4" t="s">
        <v>944</v>
      </c>
      <c r="D335" s="4" t="s">
        <v>15</v>
      </c>
      <c r="E335" s="4" t="s">
        <v>988</v>
      </c>
      <c r="F335" s="4"/>
      <c r="G335" s="4" t="s">
        <v>55</v>
      </c>
      <c r="H335" s="4" t="s">
        <v>48</v>
      </c>
      <c r="I335" s="4">
        <v>216</v>
      </c>
      <c r="J335" s="4">
        <v>356</v>
      </c>
      <c r="K335" s="4"/>
      <c r="L335" s="4" t="s">
        <v>49</v>
      </c>
      <c r="M335" s="4" t="s">
        <v>14</v>
      </c>
      <c r="N335" s="4">
        <v>27</v>
      </c>
      <c r="O335" s="9" t="s">
        <v>50</v>
      </c>
      <c r="P335" s="5">
        <v>0.99399999999999999</v>
      </c>
      <c r="Q335" s="5">
        <v>51.688000000000002</v>
      </c>
      <c r="R335" s="4">
        <v>17.469075000000004</v>
      </c>
      <c r="S335" s="4" t="s">
        <v>72</v>
      </c>
      <c r="T335" s="67">
        <v>42552</v>
      </c>
      <c r="U335" s="67">
        <v>42488</v>
      </c>
      <c r="V335" s="4" t="s">
        <v>56</v>
      </c>
      <c r="W335" s="4" t="s">
        <v>989</v>
      </c>
      <c r="X335" s="173" t="str">
        <f t="array" ref="X3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5" s="173">
        <f t="array" ref="Y3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v>
      </c>
      <c r="Z335" s="173">
        <f>Table1[[#This Row],[V2.0 TEC Requirement (kWh/wk)]]*52/3</f>
        <v>58.93333333333333</v>
      </c>
      <c r="AA335" s="173">
        <f>IF(ISNUMBER(Table1[[#This Row],[Typical Electricity Consumption (TEC) (kWh/yr)]]),Table1[[#This Row],[Typical Electricity Consumption (TEC) (kWh/yr)]]-IF(Table1[[#This Row],[Maximum Document Size Width]]&gt;=275,A3_Annual,0),"")</f>
        <v>17.469075000000004</v>
      </c>
      <c r="AB335" s="173">
        <f t="array" ref="AB3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v>
      </c>
    </row>
    <row r="336" spans="1:28" ht="34.9">
      <c r="A336" s="3">
        <v>2230866</v>
      </c>
      <c r="B336" s="4" t="s">
        <v>900</v>
      </c>
      <c r="C336" s="4" t="s">
        <v>944</v>
      </c>
      <c r="D336" s="4" t="s">
        <v>15</v>
      </c>
      <c r="E336" s="4" t="s">
        <v>990</v>
      </c>
      <c r="F336" s="4"/>
      <c r="G336" s="4" t="s">
        <v>55</v>
      </c>
      <c r="H336" s="4" t="s">
        <v>48</v>
      </c>
      <c r="I336" s="4">
        <v>216</v>
      </c>
      <c r="J336" s="4">
        <v>356</v>
      </c>
      <c r="K336" s="4"/>
      <c r="L336" s="4" t="s">
        <v>49</v>
      </c>
      <c r="M336" s="4" t="s">
        <v>14</v>
      </c>
      <c r="N336" s="4">
        <v>37</v>
      </c>
      <c r="O336" s="9" t="s">
        <v>50</v>
      </c>
      <c r="P336" s="5">
        <v>2.17</v>
      </c>
      <c r="Q336" s="5">
        <v>112.84</v>
      </c>
      <c r="R336" s="4">
        <v>43.206800000000001</v>
      </c>
      <c r="S336" s="4" t="s">
        <v>72</v>
      </c>
      <c r="T336" s="67">
        <v>42095</v>
      </c>
      <c r="U336" s="67">
        <v>42016</v>
      </c>
      <c r="V336" s="4" t="s">
        <v>56</v>
      </c>
      <c r="W336" s="4" t="s">
        <v>991</v>
      </c>
      <c r="X336" s="173" t="str">
        <f t="array" ref="X3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6" s="173">
        <f t="array" ref="Y3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336" s="173">
        <f>Table1[[#This Row],[V2.0 TEC Requirement (kWh/wk)]]*52/3</f>
        <v>91</v>
      </c>
      <c r="AA336" s="173">
        <f>IF(ISNUMBER(Table1[[#This Row],[Typical Electricity Consumption (TEC) (kWh/yr)]]),Table1[[#This Row],[Typical Electricity Consumption (TEC) (kWh/yr)]]-IF(Table1[[#This Row],[Maximum Document Size Width]]&gt;=275,A3_Annual,0),"")</f>
        <v>43.206800000000001</v>
      </c>
      <c r="AB336" s="173">
        <f t="array" ref="AB3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28.300000000000004</v>
      </c>
    </row>
    <row r="337" spans="1:28" ht="34.9">
      <c r="A337" s="3">
        <v>2230705</v>
      </c>
      <c r="B337" s="4" t="s">
        <v>900</v>
      </c>
      <c r="C337" s="4" t="s">
        <v>944</v>
      </c>
      <c r="D337" s="4" t="s">
        <v>15</v>
      </c>
      <c r="E337" s="4" t="s">
        <v>992</v>
      </c>
      <c r="F337" s="4"/>
      <c r="G337" s="4" t="s">
        <v>55</v>
      </c>
      <c r="H337" s="4" t="s">
        <v>48</v>
      </c>
      <c r="I337" s="4">
        <v>216</v>
      </c>
      <c r="J337" s="4">
        <v>356</v>
      </c>
      <c r="K337" s="4"/>
      <c r="L337" s="4" t="s">
        <v>49</v>
      </c>
      <c r="M337" s="4" t="s">
        <v>14</v>
      </c>
      <c r="N337" s="4">
        <v>32</v>
      </c>
      <c r="O337" s="9" t="s">
        <v>50</v>
      </c>
      <c r="P337" s="5">
        <v>1.85</v>
      </c>
      <c r="Q337" s="5">
        <v>96.2</v>
      </c>
      <c r="R337" s="4">
        <v>38.994799999999998</v>
      </c>
      <c r="S337" s="4" t="s">
        <v>72</v>
      </c>
      <c r="T337" s="67">
        <v>42095</v>
      </c>
      <c r="U337" s="67">
        <v>42011</v>
      </c>
      <c r="V337" s="4" t="s">
        <v>56</v>
      </c>
      <c r="W337" s="4" t="s">
        <v>993</v>
      </c>
      <c r="X337" s="173" t="str">
        <f t="array" ref="X3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7" s="173">
        <f t="array" ref="Y3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337" s="173">
        <f>Table1[[#This Row],[V2.0 TEC Requirement (kWh/wk)]]*52/3</f>
        <v>73.666666666666671</v>
      </c>
      <c r="AA337" s="173">
        <f>IF(ISNUMBER(Table1[[#This Row],[Typical Electricity Consumption (TEC) (kWh/yr)]]),Table1[[#This Row],[Typical Electricity Consumption (TEC) (kWh/yr)]]-IF(Table1[[#This Row],[Maximum Document Size Width]]&gt;=275,A3_Annual,0),"")</f>
        <v>38.994799999999998</v>
      </c>
      <c r="AB337" s="173">
        <f t="array" ref="AB3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v>
      </c>
    </row>
    <row r="338" spans="1:28" ht="34.9">
      <c r="A338" s="3">
        <v>2234321</v>
      </c>
      <c r="B338" s="4" t="s">
        <v>900</v>
      </c>
      <c r="C338" s="4" t="s">
        <v>944</v>
      </c>
      <c r="D338" s="4" t="s">
        <v>994</v>
      </c>
      <c r="E338" s="4" t="s">
        <v>994</v>
      </c>
      <c r="F338" s="4"/>
      <c r="G338" s="4" t="s">
        <v>55</v>
      </c>
      <c r="H338" s="4" t="s">
        <v>48</v>
      </c>
      <c r="I338" s="4">
        <v>216</v>
      </c>
      <c r="J338" s="4">
        <v>356</v>
      </c>
      <c r="K338" s="4"/>
      <c r="L338" s="4" t="s">
        <v>49</v>
      </c>
      <c r="M338" s="4" t="s">
        <v>14</v>
      </c>
      <c r="N338" s="4">
        <v>42</v>
      </c>
      <c r="O338" s="9" t="s">
        <v>50</v>
      </c>
      <c r="P338" s="5">
        <v>2.5819999999999999</v>
      </c>
      <c r="Q338" s="5">
        <v>134.26400000000001</v>
      </c>
      <c r="R338" s="4">
        <v>49.306400000000004</v>
      </c>
      <c r="S338" s="4" t="s">
        <v>72</v>
      </c>
      <c r="T338" s="67">
        <v>42125</v>
      </c>
      <c r="U338" s="67">
        <v>42068</v>
      </c>
      <c r="V338" s="4" t="s">
        <v>56</v>
      </c>
      <c r="W338" s="4" t="s">
        <v>995</v>
      </c>
      <c r="X338" s="173" t="str">
        <f t="array" ref="X3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8" s="173">
        <f t="array" ref="Y3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338" s="173">
        <f>Table1[[#This Row],[V2.0 TEC Requirement (kWh/wk)]]*52/3</f>
        <v>108.33333333333333</v>
      </c>
      <c r="AA338" s="173">
        <f>IF(ISNUMBER(Table1[[#This Row],[Typical Electricity Consumption (TEC) (kWh/yr)]]),Table1[[#This Row],[Typical Electricity Consumption (TEC) (kWh/yr)]]-IF(Table1[[#This Row],[Maximum Document Size Width]]&gt;=275,A3_Annual,0),"")</f>
        <v>49.306400000000004</v>
      </c>
      <c r="AB338" s="173">
        <f t="array" ref="AB3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32.299999999999997</v>
      </c>
    </row>
    <row r="339" spans="1:28" ht="34.9">
      <c r="A339" s="3">
        <v>2292842</v>
      </c>
      <c r="B339" s="4" t="s">
        <v>900</v>
      </c>
      <c r="C339" s="4" t="s">
        <v>944</v>
      </c>
      <c r="D339" s="4" t="s">
        <v>15</v>
      </c>
      <c r="E339" s="4" t="s">
        <v>996</v>
      </c>
      <c r="F339" s="4"/>
      <c r="G339" s="4" t="s">
        <v>55</v>
      </c>
      <c r="H339" s="4" t="s">
        <v>48</v>
      </c>
      <c r="I339" s="4">
        <v>279</v>
      </c>
      <c r="J339" s="4">
        <v>432</v>
      </c>
      <c r="K339" s="4"/>
      <c r="L339" s="4" t="s">
        <v>49</v>
      </c>
      <c r="M339" s="4" t="s">
        <v>14</v>
      </c>
      <c r="N339" s="4">
        <v>60</v>
      </c>
      <c r="O339" s="9" t="s">
        <v>50</v>
      </c>
      <c r="P339" s="5">
        <v>3.26</v>
      </c>
      <c r="Q339" s="5">
        <v>169.52</v>
      </c>
      <c r="R339" s="4">
        <v>47.561800000000005</v>
      </c>
      <c r="S339" s="4" t="s">
        <v>72</v>
      </c>
      <c r="T339" s="67">
        <v>42887</v>
      </c>
      <c r="U339" s="67">
        <v>42815</v>
      </c>
      <c r="V339" s="4" t="s">
        <v>56</v>
      </c>
      <c r="W339" s="4" t="s">
        <v>997</v>
      </c>
      <c r="X339" s="173" t="str">
        <f t="array" ref="X3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39" s="173">
        <f t="array" ref="Y3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10.15</v>
      </c>
      <c r="Z339" s="173">
        <f>Table1[[#This Row],[V2.0 TEC Requirement (kWh/wk)]]*52/3</f>
        <v>175.93333333333337</v>
      </c>
      <c r="AA339" s="173">
        <f>IF(ISNUMBER(Table1[[#This Row],[Typical Electricity Consumption (TEC) (kWh/yr)]]),Table1[[#This Row],[Typical Electricity Consumption (TEC) (kWh/yr)]]-IF(Table1[[#This Row],[Maximum Document Size Width]]&gt;=275,A3_Annual,0),"")</f>
        <v>47.561800000000005</v>
      </c>
      <c r="AB339" s="173">
        <f t="array" ref="AB3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39.5</v>
      </c>
    </row>
    <row r="340" spans="1:28" ht="34.9">
      <c r="A340" s="3">
        <v>2260688</v>
      </c>
      <c r="B340" s="4" t="s">
        <v>900</v>
      </c>
      <c r="C340" s="4" t="s">
        <v>944</v>
      </c>
      <c r="D340" s="4" t="s">
        <v>902</v>
      </c>
      <c r="E340" s="4" t="s">
        <v>998</v>
      </c>
      <c r="F340" s="4"/>
      <c r="G340" s="4" t="s">
        <v>47</v>
      </c>
      <c r="H340" s="4" t="s">
        <v>48</v>
      </c>
      <c r="I340" s="4">
        <v>279</v>
      </c>
      <c r="J340" s="4">
        <v>432</v>
      </c>
      <c r="K340" s="4"/>
      <c r="L340" s="4" t="s">
        <v>49</v>
      </c>
      <c r="M340" s="4" t="s">
        <v>14</v>
      </c>
      <c r="N340" s="4">
        <v>25</v>
      </c>
      <c r="O340" s="9" t="s">
        <v>50</v>
      </c>
      <c r="P340" s="5">
        <v>1.129</v>
      </c>
      <c r="Q340" s="5">
        <v>58.707999999999998</v>
      </c>
      <c r="R340" s="4">
        <v>19.94113333333333</v>
      </c>
      <c r="S340" s="4" t="s">
        <v>72</v>
      </c>
      <c r="T340" s="67">
        <v>42506</v>
      </c>
      <c r="U340" s="67">
        <v>42423</v>
      </c>
      <c r="V340" s="4" t="s">
        <v>56</v>
      </c>
      <c r="W340" s="4" t="s">
        <v>999</v>
      </c>
      <c r="X340" s="173" t="str">
        <f t="array" ref="X3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0" s="173">
        <f t="array" ref="Y3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340" s="173">
        <f>Table1[[#This Row],[V2.0 TEC Requirement (kWh/wk)]]*52/3</f>
        <v>62.4</v>
      </c>
      <c r="AA340" s="173">
        <f>IF(ISNUMBER(Table1[[#This Row],[Typical Electricity Consumption (TEC) (kWh/yr)]]),Table1[[#This Row],[Typical Electricity Consumption (TEC) (kWh/yr)]]-IF(Table1[[#This Row],[Maximum Document Size Width]]&gt;=275,A3_Annual,0),"")</f>
        <v>19.94113333333333</v>
      </c>
      <c r="AB340" s="173">
        <f t="array" ref="AB3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341" spans="1:28" ht="34.9">
      <c r="A341" s="3">
        <v>2267551</v>
      </c>
      <c r="B341" s="4" t="s">
        <v>900</v>
      </c>
      <c r="C341" s="4" t="s">
        <v>944</v>
      </c>
      <c r="D341" s="4" t="s">
        <v>902</v>
      </c>
      <c r="E341" s="4" t="s">
        <v>1000</v>
      </c>
      <c r="F341" s="4"/>
      <c r="G341" s="4" t="s">
        <v>47</v>
      </c>
      <c r="H341" s="4" t="s">
        <v>48</v>
      </c>
      <c r="I341" s="4">
        <v>279</v>
      </c>
      <c r="J341" s="4">
        <v>432</v>
      </c>
      <c r="K341" s="4"/>
      <c r="L341" s="4" t="s">
        <v>49</v>
      </c>
      <c r="M341" s="4" t="s">
        <v>11</v>
      </c>
      <c r="N341" s="4">
        <v>30</v>
      </c>
      <c r="O341" s="9" t="s">
        <v>50</v>
      </c>
      <c r="P341" s="5">
        <v>1.776</v>
      </c>
      <c r="Q341" s="5">
        <v>92.352000000000004</v>
      </c>
      <c r="R341" s="4">
        <v>28.356466666666666</v>
      </c>
      <c r="S341" s="4" t="s">
        <v>72</v>
      </c>
      <c r="T341" s="67">
        <v>42583</v>
      </c>
      <c r="U341" s="67">
        <v>42509</v>
      </c>
      <c r="V341" s="4" t="s">
        <v>56</v>
      </c>
      <c r="W341" s="4" t="s">
        <v>1001</v>
      </c>
      <c r="X341" s="173" t="str">
        <f t="array" ref="X3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1" s="173">
        <f t="array" ref="Y3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341" s="173">
        <f>Table1[[#This Row],[V2.0 TEC Requirement (kWh/wk)]]*52/3</f>
        <v>42.466666666666661</v>
      </c>
      <c r="AA341" s="173">
        <f>IF(ISNUMBER(Table1[[#This Row],[Typical Electricity Consumption (TEC) (kWh/yr)]]),Table1[[#This Row],[Typical Electricity Consumption (TEC) (kWh/yr)]]-IF(Table1[[#This Row],[Maximum Document Size Width]]&gt;=275,A3_Annual,0),"")</f>
        <v>28.356466666666666</v>
      </c>
      <c r="AB341" s="173">
        <f t="array" ref="AB3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342" spans="1:28" ht="34.9">
      <c r="A342" s="3">
        <v>2245460</v>
      </c>
      <c r="B342" s="4" t="s">
        <v>900</v>
      </c>
      <c r="C342" s="4" t="s">
        <v>944</v>
      </c>
      <c r="D342" s="4" t="s">
        <v>902</v>
      </c>
      <c r="E342" s="4" t="s">
        <v>1002</v>
      </c>
      <c r="F342" s="4"/>
      <c r="G342" s="4" t="s">
        <v>47</v>
      </c>
      <c r="H342" s="4" t="s">
        <v>48</v>
      </c>
      <c r="I342" s="4">
        <v>279</v>
      </c>
      <c r="J342" s="4">
        <v>432</v>
      </c>
      <c r="K342" s="4"/>
      <c r="L342" s="4" t="s">
        <v>49</v>
      </c>
      <c r="M342" s="4" t="s">
        <v>14</v>
      </c>
      <c r="N342" s="4">
        <v>32</v>
      </c>
      <c r="O342" s="9" t="s">
        <v>50</v>
      </c>
      <c r="P342" s="5">
        <v>1.8360000000000001</v>
      </c>
      <c r="Q342" s="5">
        <v>95.471999999999994</v>
      </c>
      <c r="R342" s="4">
        <v>39.556400000000004</v>
      </c>
      <c r="S342" s="4" t="s">
        <v>72</v>
      </c>
      <c r="T342" s="67">
        <v>42311</v>
      </c>
      <c r="U342" s="67">
        <v>42227</v>
      </c>
      <c r="V342" s="4" t="s">
        <v>56</v>
      </c>
      <c r="W342" s="4" t="s">
        <v>1003</v>
      </c>
      <c r="X342" s="173" t="str">
        <f t="array" ref="X3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2" s="173">
        <f t="array" ref="Y3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4.6500000000000004</v>
      </c>
      <c r="Z342" s="173">
        <f>Table1[[#This Row],[V2.0 TEC Requirement (kWh/wk)]]*52/3</f>
        <v>80.600000000000009</v>
      </c>
      <c r="AA342" s="173">
        <f>IF(ISNUMBER(Table1[[#This Row],[Typical Electricity Consumption (TEC) (kWh/yr)]]),Table1[[#This Row],[Typical Electricity Consumption (TEC) (kWh/yr)]]-IF(Table1[[#This Row],[Maximum Document Size Width]]&gt;=275,A3_Annual,0),"")</f>
        <v>39.556400000000004</v>
      </c>
      <c r="AB342" s="173">
        <f t="array" ref="AB3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24.700000000000003</v>
      </c>
    </row>
    <row r="343" spans="1:28" ht="34.9">
      <c r="A343" s="3">
        <v>2306541</v>
      </c>
      <c r="B343" s="4" t="s">
        <v>900</v>
      </c>
      <c r="C343" s="4" t="s">
        <v>944</v>
      </c>
      <c r="D343" s="4" t="s">
        <v>902</v>
      </c>
      <c r="E343" s="4" t="s">
        <v>1004</v>
      </c>
      <c r="F343" s="4"/>
      <c r="G343" s="4" t="s">
        <v>47</v>
      </c>
      <c r="H343" s="4" t="s">
        <v>48</v>
      </c>
      <c r="I343" s="4">
        <v>279</v>
      </c>
      <c r="J343" s="4">
        <v>432</v>
      </c>
      <c r="K343" s="4"/>
      <c r="L343" s="4" t="s">
        <v>49</v>
      </c>
      <c r="M343" s="4" t="s">
        <v>11</v>
      </c>
      <c r="N343" s="4">
        <v>32</v>
      </c>
      <c r="O343" s="9" t="s">
        <v>50</v>
      </c>
      <c r="P343" s="5">
        <v>1.4390000000000001</v>
      </c>
      <c r="Q343" s="5">
        <v>74.828000000000003</v>
      </c>
      <c r="R343" s="4">
        <v>24.005800000000001</v>
      </c>
      <c r="S343" s="4" t="s">
        <v>72</v>
      </c>
      <c r="T343" s="67">
        <v>43132</v>
      </c>
      <c r="U343" s="67">
        <v>43052</v>
      </c>
      <c r="V343" s="4" t="s">
        <v>56</v>
      </c>
      <c r="W343" s="4" t="s">
        <v>1005</v>
      </c>
      <c r="X343" s="173" t="str">
        <f t="array" ref="X3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3" s="173">
        <f t="array" ref="Y3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2.67</v>
      </c>
      <c r="Z343" s="173">
        <f>Table1[[#This Row],[V2.0 TEC Requirement (kWh/wk)]]*52/3</f>
        <v>46.28</v>
      </c>
      <c r="AA343" s="173">
        <f>IF(ISNUMBER(Table1[[#This Row],[Typical Electricity Consumption (TEC) (kWh/yr)]]),Table1[[#This Row],[Typical Electricity Consumption (TEC) (kWh/yr)]]-IF(Table1[[#This Row],[Maximum Document Size Width]]&gt;=275,A3_Annual,0),"")</f>
        <v>24.005800000000001</v>
      </c>
      <c r="AB343" s="173">
        <f t="array" ref="AB3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23.2</v>
      </c>
    </row>
    <row r="344" spans="1:28" ht="34.9">
      <c r="A344" s="3">
        <v>2260690</v>
      </c>
      <c r="B344" s="4" t="s">
        <v>900</v>
      </c>
      <c r="C344" s="4" t="s">
        <v>944</v>
      </c>
      <c r="D344" s="4" t="s">
        <v>902</v>
      </c>
      <c r="E344" s="4" t="s">
        <v>1006</v>
      </c>
      <c r="F344" s="4"/>
      <c r="G344" s="4" t="s">
        <v>47</v>
      </c>
      <c r="H344" s="4" t="s">
        <v>48</v>
      </c>
      <c r="I344" s="4">
        <v>279</v>
      </c>
      <c r="J344" s="4">
        <v>432</v>
      </c>
      <c r="K344" s="4"/>
      <c r="L344" s="4" t="s">
        <v>49</v>
      </c>
      <c r="M344" s="4" t="s">
        <v>14</v>
      </c>
      <c r="N344" s="4">
        <v>32</v>
      </c>
      <c r="O344" s="9" t="s">
        <v>50</v>
      </c>
      <c r="P344" s="5">
        <v>1.5980000000000001</v>
      </c>
      <c r="Q344" s="5">
        <v>83.096000000000004</v>
      </c>
      <c r="R344" s="4">
        <v>26.0078</v>
      </c>
      <c r="S344" s="4" t="s">
        <v>72</v>
      </c>
      <c r="T344" s="67">
        <v>42506</v>
      </c>
      <c r="U344" s="67">
        <v>42423</v>
      </c>
      <c r="V344" s="4" t="s">
        <v>56</v>
      </c>
      <c r="W344" s="4" t="s">
        <v>1007</v>
      </c>
      <c r="X344" s="173" t="str">
        <f t="array" ref="X3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4" s="173">
        <f t="array" ref="Y3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4.6500000000000004</v>
      </c>
      <c r="Z344" s="173">
        <f>Table1[[#This Row],[V2.0 TEC Requirement (kWh/wk)]]*52/3</f>
        <v>80.600000000000009</v>
      </c>
      <c r="AA344" s="173">
        <f>IF(ISNUMBER(Table1[[#This Row],[Typical Electricity Consumption (TEC) (kWh/yr)]]),Table1[[#This Row],[Typical Electricity Consumption (TEC) (kWh/yr)]]-IF(Table1[[#This Row],[Maximum Document Size Width]]&gt;=275,A3_Annual,0),"")</f>
        <v>26.0078</v>
      </c>
      <c r="AB344" s="173">
        <f t="array" ref="AB3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24.700000000000003</v>
      </c>
    </row>
    <row r="345" spans="1:28" ht="34.9">
      <c r="A345" s="3">
        <v>2267553</v>
      </c>
      <c r="B345" s="4" t="s">
        <v>900</v>
      </c>
      <c r="C345" s="4" t="s">
        <v>944</v>
      </c>
      <c r="D345" s="4" t="s">
        <v>902</v>
      </c>
      <c r="E345" s="4" t="s">
        <v>1008</v>
      </c>
      <c r="F345" s="4"/>
      <c r="G345" s="4" t="s">
        <v>47</v>
      </c>
      <c r="H345" s="4" t="s">
        <v>48</v>
      </c>
      <c r="I345" s="4">
        <v>279</v>
      </c>
      <c r="J345" s="4">
        <v>432</v>
      </c>
      <c r="K345" s="4"/>
      <c r="L345" s="4" t="s">
        <v>49</v>
      </c>
      <c r="M345" s="4" t="s">
        <v>11</v>
      </c>
      <c r="N345" s="4">
        <v>35</v>
      </c>
      <c r="O345" s="9" t="s">
        <v>50</v>
      </c>
      <c r="P345" s="5">
        <v>2.0870000000000002</v>
      </c>
      <c r="Q345" s="5">
        <v>108.524</v>
      </c>
      <c r="R345" s="4">
        <v>32.455799999999996</v>
      </c>
      <c r="S345" s="4" t="s">
        <v>72</v>
      </c>
      <c r="T345" s="67">
        <v>42614</v>
      </c>
      <c r="U345" s="67">
        <v>42509</v>
      </c>
      <c r="V345" s="4" t="s">
        <v>56</v>
      </c>
      <c r="W345" s="4" t="s">
        <v>1009</v>
      </c>
      <c r="X345" s="173" t="str">
        <f t="array" ref="X3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5" s="173">
        <f t="array" ref="Y3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345" s="173">
        <f>Table1[[#This Row],[V2.0 TEC Requirement (kWh/wk)]]*52/3</f>
        <v>52</v>
      </c>
      <c r="AA345" s="173">
        <f>IF(ISNUMBER(Table1[[#This Row],[Typical Electricity Consumption (TEC) (kWh/yr)]]),Table1[[#This Row],[Typical Electricity Consumption (TEC) (kWh/yr)]]-IF(Table1[[#This Row],[Maximum Document Size Width]]&gt;=275,A3_Annual,0),"")</f>
        <v>32.455799999999996</v>
      </c>
      <c r="AB345" s="173">
        <f t="array" ref="AB3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346" spans="1:28" ht="34.9">
      <c r="A346" s="3">
        <v>2271950</v>
      </c>
      <c r="B346" s="4" t="s">
        <v>900</v>
      </c>
      <c r="C346" s="4" t="s">
        <v>944</v>
      </c>
      <c r="D346" s="4" t="s">
        <v>902</v>
      </c>
      <c r="E346" s="4" t="s">
        <v>1010</v>
      </c>
      <c r="F346" s="4"/>
      <c r="G346" s="4" t="s">
        <v>47</v>
      </c>
      <c r="H346" s="4" t="s">
        <v>48</v>
      </c>
      <c r="I346" s="4">
        <v>279</v>
      </c>
      <c r="J346" s="4">
        <v>432</v>
      </c>
      <c r="K346" s="4"/>
      <c r="L346" s="4" t="s">
        <v>49</v>
      </c>
      <c r="M346" s="4" t="s">
        <v>14</v>
      </c>
      <c r="N346" s="4">
        <v>35</v>
      </c>
      <c r="O346" s="9" t="s">
        <v>50</v>
      </c>
      <c r="P346" s="5">
        <v>1.8169999999999999</v>
      </c>
      <c r="Q346" s="5">
        <v>94.483999999999995</v>
      </c>
      <c r="R346" s="4">
        <v>28.802800000000005</v>
      </c>
      <c r="S346" s="4" t="s">
        <v>72</v>
      </c>
      <c r="T346" s="67">
        <v>42583</v>
      </c>
      <c r="U346" s="67">
        <v>42557</v>
      </c>
      <c r="V346" s="4" t="s">
        <v>56</v>
      </c>
      <c r="W346" s="4" t="s">
        <v>1011</v>
      </c>
      <c r="X346" s="173" t="str">
        <f t="array" ref="X3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6" s="173">
        <f t="array" ref="Y3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346" s="173">
        <f>Table1[[#This Row],[V2.0 TEC Requirement (kWh/wk)]]*52/3</f>
        <v>91</v>
      </c>
      <c r="AA346" s="173">
        <f>IF(ISNUMBER(Table1[[#This Row],[Typical Electricity Consumption (TEC) (kWh/yr)]]),Table1[[#This Row],[Typical Electricity Consumption (TEC) (kWh/yr)]]-IF(Table1[[#This Row],[Maximum Document Size Width]]&gt;=275,A3_Annual,0),"")</f>
        <v>28.802800000000005</v>
      </c>
      <c r="AB346" s="173">
        <f t="array" ref="AB3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347" spans="1:28" ht="34.9">
      <c r="A347" s="3">
        <v>2245462</v>
      </c>
      <c r="B347" s="4" t="s">
        <v>900</v>
      </c>
      <c r="C347" s="4" t="s">
        <v>944</v>
      </c>
      <c r="D347" s="4" t="s">
        <v>902</v>
      </c>
      <c r="E347" s="4" t="s">
        <v>1012</v>
      </c>
      <c r="F347" s="4"/>
      <c r="G347" s="4" t="s">
        <v>47</v>
      </c>
      <c r="H347" s="4" t="s">
        <v>48</v>
      </c>
      <c r="I347" s="4">
        <v>279</v>
      </c>
      <c r="J347" s="4">
        <v>432</v>
      </c>
      <c r="K347" s="4"/>
      <c r="L347" s="4" t="s">
        <v>49</v>
      </c>
      <c r="M347" s="4" t="s">
        <v>14</v>
      </c>
      <c r="N347" s="4">
        <v>37</v>
      </c>
      <c r="O347" s="9" t="s">
        <v>50</v>
      </c>
      <c r="P347" s="5">
        <v>2.133</v>
      </c>
      <c r="Q347" s="5">
        <v>110.916</v>
      </c>
      <c r="R347" s="4">
        <v>38.888199999999998</v>
      </c>
      <c r="S347" s="4" t="s">
        <v>72</v>
      </c>
      <c r="T347" s="67">
        <v>42311</v>
      </c>
      <c r="U347" s="67">
        <v>42227</v>
      </c>
      <c r="V347" s="4" t="s">
        <v>56</v>
      </c>
      <c r="W347" s="4" t="s">
        <v>1013</v>
      </c>
      <c r="X347" s="173" t="str">
        <f t="array" ref="X3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7" s="173">
        <f t="array" ref="Y3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5.65</v>
      </c>
      <c r="Z347" s="173">
        <f>Table1[[#This Row],[V2.0 TEC Requirement (kWh/wk)]]*52/3</f>
        <v>97.933333333333337</v>
      </c>
      <c r="AA347" s="173">
        <f>IF(ISNUMBER(Table1[[#This Row],[Typical Electricity Consumption (TEC) (kWh/yr)]]),Table1[[#This Row],[Typical Electricity Consumption (TEC) (kWh/yr)]]-IF(Table1[[#This Row],[Maximum Document Size Width]]&gt;=275,A3_Annual,0),"")</f>
        <v>38.888199999999998</v>
      </c>
      <c r="AB347" s="173">
        <f t="array" ref="AB3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29.200000000000003</v>
      </c>
    </row>
    <row r="348" spans="1:28" ht="34.9">
      <c r="A348" s="3">
        <v>2267052</v>
      </c>
      <c r="B348" s="4" t="s">
        <v>900</v>
      </c>
      <c r="C348" s="4" t="s">
        <v>944</v>
      </c>
      <c r="D348" s="4" t="s">
        <v>902</v>
      </c>
      <c r="E348" s="4" t="s">
        <v>1014</v>
      </c>
      <c r="F348" s="4"/>
      <c r="G348" s="4" t="s">
        <v>47</v>
      </c>
      <c r="H348" s="4" t="s">
        <v>48</v>
      </c>
      <c r="I348" s="4">
        <v>279</v>
      </c>
      <c r="J348" s="4">
        <v>432</v>
      </c>
      <c r="K348" s="4"/>
      <c r="L348" s="4" t="s">
        <v>49</v>
      </c>
      <c r="M348" s="4" t="s">
        <v>11</v>
      </c>
      <c r="N348" s="4">
        <v>40</v>
      </c>
      <c r="O348" s="9" t="s">
        <v>50</v>
      </c>
      <c r="P348" s="5">
        <v>1.891</v>
      </c>
      <c r="Q348" s="5">
        <v>98.331999999999994</v>
      </c>
      <c r="R348" s="4">
        <v>30.547400000000003</v>
      </c>
      <c r="S348" s="4" t="s">
        <v>72</v>
      </c>
      <c r="T348" s="67">
        <v>42583</v>
      </c>
      <c r="U348" s="67">
        <v>42503</v>
      </c>
      <c r="V348" s="4" t="s">
        <v>56</v>
      </c>
      <c r="W348" s="4" t="s">
        <v>1015</v>
      </c>
      <c r="X348" s="173" t="str">
        <f t="array" ref="X3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8" s="173">
        <f t="array" ref="Y3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348" s="173">
        <f>Table1[[#This Row],[V2.0 TEC Requirement (kWh/wk)]]*52/3</f>
        <v>61.533333333333339</v>
      </c>
      <c r="AA348" s="173">
        <f>IF(ISNUMBER(Table1[[#This Row],[Typical Electricity Consumption (TEC) (kWh/yr)]]),Table1[[#This Row],[Typical Electricity Consumption (TEC) (kWh/yr)]]-IF(Table1[[#This Row],[Maximum Document Size Width]]&gt;=275,A3_Annual,0),"")</f>
        <v>30.547400000000003</v>
      </c>
      <c r="AB348" s="173">
        <f t="array" ref="AB3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349" spans="1:28" ht="34.9">
      <c r="A349" s="3">
        <v>2306543</v>
      </c>
      <c r="B349" s="4" t="s">
        <v>900</v>
      </c>
      <c r="C349" s="4" t="s">
        <v>944</v>
      </c>
      <c r="D349" s="4" t="s">
        <v>902</v>
      </c>
      <c r="E349" s="4" t="s">
        <v>1016</v>
      </c>
      <c r="F349" s="4"/>
      <c r="G349" s="4" t="s">
        <v>47</v>
      </c>
      <c r="H349" s="4" t="s">
        <v>48</v>
      </c>
      <c r="I349" s="4">
        <v>279</v>
      </c>
      <c r="J349" s="4">
        <v>432</v>
      </c>
      <c r="K349" s="4"/>
      <c r="L349" s="4" t="s">
        <v>49</v>
      </c>
      <c r="M349" s="4" t="s">
        <v>11</v>
      </c>
      <c r="N349" s="4">
        <v>40</v>
      </c>
      <c r="O349" s="9" t="s">
        <v>50</v>
      </c>
      <c r="P349" s="5">
        <v>1.972</v>
      </c>
      <c r="Q349" s="5">
        <v>102.544</v>
      </c>
      <c r="R349" s="4">
        <v>30.139199999999999</v>
      </c>
      <c r="S349" s="4" t="s">
        <v>72</v>
      </c>
      <c r="T349" s="67">
        <v>43132</v>
      </c>
      <c r="U349" s="67">
        <v>43055</v>
      </c>
      <c r="V349" s="4" t="s">
        <v>56</v>
      </c>
      <c r="W349" s="4" t="s">
        <v>1017</v>
      </c>
      <c r="X349" s="173" t="str">
        <f t="array" ref="X3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49" s="173">
        <f t="array" ref="Y3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349" s="173">
        <f>Table1[[#This Row],[V2.0 TEC Requirement (kWh/wk)]]*52/3</f>
        <v>61.533333333333339</v>
      </c>
      <c r="AA349" s="173">
        <f>IF(ISNUMBER(Table1[[#This Row],[Typical Electricity Consumption (TEC) (kWh/yr)]]),Table1[[#This Row],[Typical Electricity Consumption (TEC) (kWh/yr)]]-IF(Table1[[#This Row],[Maximum Document Size Width]]&gt;=275,A3_Annual,0),"")</f>
        <v>30.139199999999999</v>
      </c>
      <c r="AB349" s="173">
        <f t="array" ref="AB3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350" spans="1:28" ht="34.9">
      <c r="A350" s="3">
        <v>2266647</v>
      </c>
      <c r="B350" s="4" t="s">
        <v>900</v>
      </c>
      <c r="C350" s="4" t="s">
        <v>944</v>
      </c>
      <c r="D350" s="4" t="s">
        <v>902</v>
      </c>
      <c r="E350" s="4" t="s">
        <v>1018</v>
      </c>
      <c r="F350" s="4"/>
      <c r="G350" s="4" t="s">
        <v>47</v>
      </c>
      <c r="H350" s="4" t="s">
        <v>48</v>
      </c>
      <c r="I350" s="4">
        <v>279</v>
      </c>
      <c r="J350" s="4">
        <v>432</v>
      </c>
      <c r="K350" s="4"/>
      <c r="L350" s="4" t="s">
        <v>49</v>
      </c>
      <c r="M350" s="4" t="s">
        <v>14</v>
      </c>
      <c r="N350" s="4">
        <v>40</v>
      </c>
      <c r="O350" s="9" t="s">
        <v>50</v>
      </c>
      <c r="P350" s="5">
        <v>2.0230000000000001</v>
      </c>
      <c r="Q350" s="5">
        <v>105.196</v>
      </c>
      <c r="R350" s="4">
        <v>32.198400000000007</v>
      </c>
      <c r="S350" s="4" t="s">
        <v>72</v>
      </c>
      <c r="T350" s="67">
        <v>42583</v>
      </c>
      <c r="U350" s="67">
        <v>42499</v>
      </c>
      <c r="V350" s="4" t="s">
        <v>56</v>
      </c>
      <c r="W350" s="4" t="s">
        <v>1019</v>
      </c>
      <c r="X350" s="173" t="str">
        <f t="array" ref="X3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0" s="173">
        <f t="array" ref="Y3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350" s="173">
        <f>Table1[[#This Row],[V2.0 TEC Requirement (kWh/wk)]]*52/3</f>
        <v>108.33333333333333</v>
      </c>
      <c r="AA350" s="173">
        <f>IF(ISNUMBER(Table1[[#This Row],[Typical Electricity Consumption (TEC) (kWh/yr)]]),Table1[[#This Row],[Typical Electricity Consumption (TEC) (kWh/yr)]]-IF(Table1[[#This Row],[Maximum Document Size Width]]&gt;=275,A3_Annual,0),"")</f>
        <v>32.198400000000007</v>
      </c>
      <c r="AB350" s="173">
        <f t="array" ref="AB3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351" spans="1:28" ht="34.9">
      <c r="A351" s="3">
        <v>2245458</v>
      </c>
      <c r="B351" s="4" t="s">
        <v>900</v>
      </c>
      <c r="C351" s="4" t="s">
        <v>944</v>
      </c>
      <c r="D351" s="4" t="s">
        <v>902</v>
      </c>
      <c r="E351" s="4" t="s">
        <v>1020</v>
      </c>
      <c r="F351" s="4"/>
      <c r="G351" s="4" t="s">
        <v>47</v>
      </c>
      <c r="H351" s="4" t="s">
        <v>48</v>
      </c>
      <c r="I351" s="4">
        <v>279</v>
      </c>
      <c r="J351" s="4">
        <v>432</v>
      </c>
      <c r="K351" s="4"/>
      <c r="L351" s="4" t="s">
        <v>49</v>
      </c>
      <c r="M351" s="4" t="s">
        <v>14</v>
      </c>
      <c r="N351" s="4">
        <v>42</v>
      </c>
      <c r="O351" s="9" t="s">
        <v>50</v>
      </c>
      <c r="P351" s="5">
        <v>2.4790000000000001</v>
      </c>
      <c r="Q351" s="5">
        <v>128.90799999999999</v>
      </c>
      <c r="R351" s="4">
        <v>43.321200000000005</v>
      </c>
      <c r="S351" s="4" t="s">
        <v>72</v>
      </c>
      <c r="T351" s="67">
        <v>42311</v>
      </c>
      <c r="U351" s="67">
        <v>42227</v>
      </c>
      <c r="V351" s="4" t="s">
        <v>56</v>
      </c>
      <c r="W351" s="4" t="s">
        <v>1021</v>
      </c>
      <c r="X351" s="173" t="str">
        <f t="array" ref="X3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1" s="173">
        <f t="array" ref="Y3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6.65</v>
      </c>
      <c r="Z351" s="173">
        <f>Table1[[#This Row],[V2.0 TEC Requirement (kWh/wk)]]*52/3</f>
        <v>115.26666666666667</v>
      </c>
      <c r="AA351" s="173">
        <f>IF(ISNUMBER(Table1[[#This Row],[Typical Electricity Consumption (TEC) (kWh/yr)]]),Table1[[#This Row],[Typical Electricity Consumption (TEC) (kWh/yr)]]-IF(Table1[[#This Row],[Maximum Document Size Width]]&gt;=275,A3_Annual,0),"")</f>
        <v>43.321200000000005</v>
      </c>
      <c r="AB351" s="173">
        <f t="array" ref="AB3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352" spans="1:28" ht="34.9">
      <c r="A352" s="3">
        <v>2267055</v>
      </c>
      <c r="B352" s="4" t="s">
        <v>900</v>
      </c>
      <c r="C352" s="4" t="s">
        <v>944</v>
      </c>
      <c r="D352" s="4" t="s">
        <v>902</v>
      </c>
      <c r="E352" s="4" t="s">
        <v>1022</v>
      </c>
      <c r="F352" s="4"/>
      <c r="G352" s="4" t="s">
        <v>47</v>
      </c>
      <c r="H352" s="4" t="s">
        <v>48</v>
      </c>
      <c r="I352" s="4">
        <v>279</v>
      </c>
      <c r="J352" s="4">
        <v>432</v>
      </c>
      <c r="K352" s="4"/>
      <c r="L352" s="4" t="s">
        <v>49</v>
      </c>
      <c r="M352" s="4" t="s">
        <v>11</v>
      </c>
      <c r="N352" s="4">
        <v>50</v>
      </c>
      <c r="O352" s="9" t="s">
        <v>50</v>
      </c>
      <c r="P352" s="5">
        <v>2.4300000000000002</v>
      </c>
      <c r="Q352" s="5">
        <v>126.36</v>
      </c>
      <c r="R352" s="4">
        <v>37.476399999999998</v>
      </c>
      <c r="S352" s="4" t="s">
        <v>72</v>
      </c>
      <c r="T352" s="67">
        <v>42583</v>
      </c>
      <c r="U352" s="67">
        <v>42503</v>
      </c>
      <c r="V352" s="4" t="s">
        <v>56</v>
      </c>
      <c r="W352" s="4" t="s">
        <v>1023</v>
      </c>
      <c r="X352" s="173" t="str">
        <f t="array" ref="X3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2" s="173">
        <f t="array" ref="Y3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352" s="173">
        <f>Table1[[#This Row],[V2.0 TEC Requirement (kWh/wk)]]*52/3</f>
        <v>80.599999999999994</v>
      </c>
      <c r="AA352" s="173">
        <f>IF(ISNUMBER(Table1[[#This Row],[Typical Electricity Consumption (TEC) (kWh/yr)]]),Table1[[#This Row],[Typical Electricity Consumption (TEC) (kWh/yr)]]-IF(Table1[[#This Row],[Maximum Document Size Width]]&gt;=275,A3_Annual,0),"")</f>
        <v>37.476399999999998</v>
      </c>
      <c r="AB352" s="173">
        <f t="array" ref="AB3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353" spans="1:28" ht="34.9">
      <c r="A353" s="3">
        <v>2266651</v>
      </c>
      <c r="B353" s="4" t="s">
        <v>900</v>
      </c>
      <c r="C353" s="4" t="s">
        <v>944</v>
      </c>
      <c r="D353" s="4" t="s">
        <v>902</v>
      </c>
      <c r="E353" s="4" t="s">
        <v>1024</v>
      </c>
      <c r="F353" s="4"/>
      <c r="G353" s="4" t="s">
        <v>47</v>
      </c>
      <c r="H353" s="4" t="s">
        <v>48</v>
      </c>
      <c r="I353" s="4">
        <v>279</v>
      </c>
      <c r="J353" s="4">
        <v>432</v>
      </c>
      <c r="K353" s="4"/>
      <c r="L353" s="4" t="s">
        <v>49</v>
      </c>
      <c r="M353" s="4" t="s">
        <v>14</v>
      </c>
      <c r="N353" s="4">
        <v>50</v>
      </c>
      <c r="O353" s="9" t="s">
        <v>50</v>
      </c>
      <c r="P353" s="5">
        <v>2.5129999999999999</v>
      </c>
      <c r="Q353" s="5">
        <v>130.67599999999999</v>
      </c>
      <c r="R353" s="4">
        <v>38.568400000000004</v>
      </c>
      <c r="S353" s="4" t="s">
        <v>72</v>
      </c>
      <c r="T353" s="67">
        <v>42583</v>
      </c>
      <c r="U353" s="67">
        <v>42501</v>
      </c>
      <c r="V353" s="4" t="s">
        <v>56</v>
      </c>
      <c r="W353" s="4" t="s">
        <v>1025</v>
      </c>
      <c r="X353" s="173" t="str">
        <f t="array" ref="X3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3" s="173">
        <f t="array" ref="Y3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353" s="173">
        <f>Table1[[#This Row],[V2.0 TEC Requirement (kWh/wk)]]*52/3</f>
        <v>143</v>
      </c>
      <c r="AA353" s="173">
        <f>IF(ISNUMBER(Table1[[#This Row],[Typical Electricity Consumption (TEC) (kWh/yr)]]),Table1[[#This Row],[Typical Electricity Consumption (TEC) (kWh/yr)]]-IF(Table1[[#This Row],[Maximum Document Size Width]]&gt;=275,A3_Annual,0),"")</f>
        <v>38.568400000000004</v>
      </c>
      <c r="AB353" s="173">
        <f t="array" ref="AB3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354" spans="1:28" ht="34.9">
      <c r="A354" s="3">
        <v>2267057</v>
      </c>
      <c r="B354" s="4" t="s">
        <v>900</v>
      </c>
      <c r="C354" s="4" t="s">
        <v>944</v>
      </c>
      <c r="D354" s="4" t="s">
        <v>902</v>
      </c>
      <c r="E354" s="4" t="s">
        <v>1026</v>
      </c>
      <c r="F354" s="4"/>
      <c r="G354" s="4" t="s">
        <v>47</v>
      </c>
      <c r="H354" s="4" t="s">
        <v>48</v>
      </c>
      <c r="I354" s="4">
        <v>279</v>
      </c>
      <c r="J354" s="4">
        <v>432</v>
      </c>
      <c r="K354" s="4"/>
      <c r="L354" s="4" t="s">
        <v>49</v>
      </c>
      <c r="M354" s="4" t="s">
        <v>11</v>
      </c>
      <c r="N354" s="4">
        <v>60</v>
      </c>
      <c r="O354" s="9" t="s">
        <v>50</v>
      </c>
      <c r="P354" s="5">
        <v>3.0569999999999999</v>
      </c>
      <c r="Q354" s="5">
        <v>158.964</v>
      </c>
      <c r="R354" s="4">
        <v>44.922800000000009</v>
      </c>
      <c r="S354" s="4" t="s">
        <v>72</v>
      </c>
      <c r="T354" s="67">
        <v>42583</v>
      </c>
      <c r="U354" s="67">
        <v>42503</v>
      </c>
      <c r="V354" s="4" t="s">
        <v>56</v>
      </c>
      <c r="W354" s="4" t="s">
        <v>1027</v>
      </c>
      <c r="X354" s="173" t="str">
        <f t="array" ref="X3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4" s="173">
        <f t="array" ref="Y3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354" s="173">
        <f>Table1[[#This Row],[V2.0 TEC Requirement (kWh/wk)]]*52/3</f>
        <v>123.93333333333332</v>
      </c>
      <c r="AA354" s="173">
        <f>IF(ISNUMBER(Table1[[#This Row],[Typical Electricity Consumption (TEC) (kWh/yr)]]),Table1[[#This Row],[Typical Electricity Consumption (TEC) (kWh/yr)]]-IF(Table1[[#This Row],[Maximum Document Size Width]]&gt;=275,A3_Annual,0),"")</f>
        <v>44.922800000000009</v>
      </c>
      <c r="AB354" s="173">
        <f t="array" ref="AB3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355" spans="1:28" ht="34.9">
      <c r="A355" s="3">
        <v>2266655</v>
      </c>
      <c r="B355" s="4" t="s">
        <v>900</v>
      </c>
      <c r="C355" s="4" t="s">
        <v>944</v>
      </c>
      <c r="D355" s="4" t="s">
        <v>902</v>
      </c>
      <c r="E355" s="4" t="s">
        <v>1028</v>
      </c>
      <c r="F355" s="4"/>
      <c r="G355" s="4" t="s">
        <v>47</v>
      </c>
      <c r="H355" s="4" t="s">
        <v>48</v>
      </c>
      <c r="I355" s="4">
        <v>279</v>
      </c>
      <c r="J355" s="4">
        <v>432</v>
      </c>
      <c r="K355" s="4"/>
      <c r="L355" s="4" t="s">
        <v>49</v>
      </c>
      <c r="M355" s="4" t="s">
        <v>14</v>
      </c>
      <c r="N355" s="4">
        <v>60</v>
      </c>
      <c r="O355" s="9" t="s">
        <v>50</v>
      </c>
      <c r="P355" s="5">
        <v>3.1850000000000001</v>
      </c>
      <c r="Q355" s="5">
        <v>165.62</v>
      </c>
      <c r="R355" s="4">
        <v>47.317399999999999</v>
      </c>
      <c r="S355" s="4" t="s">
        <v>72</v>
      </c>
      <c r="T355" s="67">
        <v>42583</v>
      </c>
      <c r="U355" s="67">
        <v>42501</v>
      </c>
      <c r="V355" s="4" t="s">
        <v>56</v>
      </c>
      <c r="W355" s="4" t="s">
        <v>1029</v>
      </c>
      <c r="X355" s="173" t="str">
        <f t="array" ref="X3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5" s="173">
        <f t="array" ref="Y3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355" s="173">
        <f>Table1[[#This Row],[V2.0 TEC Requirement (kWh/wk)]]*52/3</f>
        <v>177.66666666666666</v>
      </c>
      <c r="AA355" s="173">
        <f>IF(ISNUMBER(Table1[[#This Row],[Typical Electricity Consumption (TEC) (kWh/yr)]]),Table1[[#This Row],[Typical Electricity Consumption (TEC) (kWh/yr)]]-IF(Table1[[#This Row],[Maximum Document Size Width]]&gt;=275,A3_Annual,0),"")</f>
        <v>47.317399999999999</v>
      </c>
      <c r="AB355" s="173">
        <f t="array" ref="AB3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356" spans="1:28" ht="34.9">
      <c r="A356" s="3">
        <v>2275481</v>
      </c>
      <c r="B356" s="4" t="s">
        <v>900</v>
      </c>
      <c r="C356" s="4" t="s">
        <v>944</v>
      </c>
      <c r="D356" s="4" t="s">
        <v>902</v>
      </c>
      <c r="E356" s="4" t="s">
        <v>1030</v>
      </c>
      <c r="F356" s="4"/>
      <c r="G356" s="4" t="s">
        <v>47</v>
      </c>
      <c r="H356" s="4" t="s">
        <v>48</v>
      </c>
      <c r="I356" s="4">
        <v>279</v>
      </c>
      <c r="J356" s="4">
        <v>432</v>
      </c>
      <c r="K356" s="4"/>
      <c r="L356" s="4" t="s">
        <v>49</v>
      </c>
      <c r="M356" s="4" t="s">
        <v>11</v>
      </c>
      <c r="N356" s="4">
        <v>70</v>
      </c>
      <c r="O356" s="9" t="s">
        <v>50</v>
      </c>
      <c r="P356" s="5">
        <v>4.7290000000000001</v>
      </c>
      <c r="Q356" s="5">
        <v>245.90799999999999</v>
      </c>
      <c r="R356" s="4">
        <v>66.632800000000003</v>
      </c>
      <c r="S356" s="4" t="s">
        <v>72</v>
      </c>
      <c r="T356" s="67">
        <v>42675</v>
      </c>
      <c r="U356" s="67">
        <v>42598</v>
      </c>
      <c r="V356" s="4" t="s">
        <v>56</v>
      </c>
      <c r="W356" s="4" t="s">
        <v>1031</v>
      </c>
      <c r="X356" s="173" t="str">
        <f t="array" ref="X3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6" s="173">
        <f t="array" ref="Y3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9.65</v>
      </c>
      <c r="Z356" s="173">
        <f>Table1[[#This Row],[V2.0 TEC Requirement (kWh/wk)]]*52/3</f>
        <v>167.26666666666668</v>
      </c>
      <c r="AA356" s="173">
        <f>IF(ISNUMBER(Table1[[#This Row],[Typical Electricity Consumption (TEC) (kWh/yr)]]),Table1[[#This Row],[Typical Electricity Consumption (TEC) (kWh/yr)]]-IF(Table1[[#This Row],[Maximum Document Size Width]]&gt;=275,A3_Annual,0),"")</f>
        <v>66.632800000000003</v>
      </c>
      <c r="AB356" s="173">
        <f t="array" ref="AB3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61</v>
      </c>
    </row>
    <row r="357" spans="1:28" ht="34.9">
      <c r="A357" s="3">
        <v>2275476</v>
      </c>
      <c r="B357" s="4" t="s">
        <v>900</v>
      </c>
      <c r="C357" s="4" t="s">
        <v>944</v>
      </c>
      <c r="D357" s="4" t="s">
        <v>902</v>
      </c>
      <c r="E357" s="4" t="s">
        <v>1032</v>
      </c>
      <c r="F357" s="4"/>
      <c r="G357" s="4" t="s">
        <v>47</v>
      </c>
      <c r="H357" s="4" t="s">
        <v>48</v>
      </c>
      <c r="I357" s="4">
        <v>279</v>
      </c>
      <c r="J357" s="4">
        <v>432</v>
      </c>
      <c r="K357" s="4"/>
      <c r="L357" s="4" t="s">
        <v>49</v>
      </c>
      <c r="M357" s="4" t="s">
        <v>14</v>
      </c>
      <c r="N357" s="4">
        <v>70</v>
      </c>
      <c r="O357" s="9" t="s">
        <v>50</v>
      </c>
      <c r="P357" s="5">
        <v>5.093</v>
      </c>
      <c r="Q357" s="5">
        <v>264.83600000000001</v>
      </c>
      <c r="R357" s="4">
        <v>72.147400000000005</v>
      </c>
      <c r="S357" s="4" t="s">
        <v>72</v>
      </c>
      <c r="T357" s="67">
        <v>42675</v>
      </c>
      <c r="U357" s="67">
        <v>42598</v>
      </c>
      <c r="V357" s="4" t="s">
        <v>56</v>
      </c>
      <c r="W357" s="4" t="s">
        <v>1033</v>
      </c>
      <c r="X357" s="173" t="str">
        <f t="array" ref="X3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7" s="173">
        <f t="array" ref="Y3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357" s="173">
        <f>Table1[[#This Row],[V2.0 TEC Requirement (kWh/wk)]]*52/3</f>
        <v>212.33333333333334</v>
      </c>
      <c r="AA357" s="173">
        <f>IF(ISNUMBER(Table1[[#This Row],[Typical Electricity Consumption (TEC) (kWh/yr)]]),Table1[[#This Row],[Typical Electricity Consumption (TEC) (kWh/yr)]]-IF(Table1[[#This Row],[Maximum Document Size Width]]&gt;=275,A3_Annual,0),"")</f>
        <v>72.147400000000005</v>
      </c>
      <c r="AB357" s="173">
        <f t="array" ref="AB3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358" spans="1:28" ht="34.9">
      <c r="A358" s="3">
        <v>2275485</v>
      </c>
      <c r="B358" s="4" t="s">
        <v>900</v>
      </c>
      <c r="C358" s="4" t="s">
        <v>944</v>
      </c>
      <c r="D358" s="4" t="s">
        <v>902</v>
      </c>
      <c r="E358" s="4" t="s">
        <v>1034</v>
      </c>
      <c r="F358" s="4"/>
      <c r="G358" s="4" t="s">
        <v>47</v>
      </c>
      <c r="H358" s="4" t="s">
        <v>48</v>
      </c>
      <c r="I358" s="4">
        <v>279</v>
      </c>
      <c r="J358" s="4">
        <v>432</v>
      </c>
      <c r="K358" s="4"/>
      <c r="L358" s="4" t="s">
        <v>49</v>
      </c>
      <c r="M358" s="4" t="s">
        <v>11</v>
      </c>
      <c r="N358" s="4">
        <v>80</v>
      </c>
      <c r="O358" s="9" t="s">
        <v>50</v>
      </c>
      <c r="P358" s="5">
        <v>5.7229999999999999</v>
      </c>
      <c r="Q358" s="5">
        <v>297.596</v>
      </c>
      <c r="R358" s="4">
        <v>79.632800000000032</v>
      </c>
      <c r="S358" s="4" t="s">
        <v>72</v>
      </c>
      <c r="T358" s="67">
        <v>42675</v>
      </c>
      <c r="U358" s="67">
        <v>42598</v>
      </c>
      <c r="V358" s="4" t="s">
        <v>56</v>
      </c>
      <c r="W358" s="4" t="s">
        <v>1035</v>
      </c>
      <c r="X358" s="173" t="str">
        <f t="array" ref="X3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8" s="173">
        <f t="array" ref="Y3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12.15</v>
      </c>
      <c r="Z358" s="173">
        <f>Table1[[#This Row],[V2.0 TEC Requirement (kWh/wk)]]*52/3</f>
        <v>210.60000000000002</v>
      </c>
      <c r="AA358" s="173">
        <f>IF(ISNUMBER(Table1[[#This Row],[Typical Electricity Consumption (TEC) (kWh/yr)]]),Table1[[#This Row],[Typical Electricity Consumption (TEC) (kWh/yr)]]-IF(Table1[[#This Row],[Maximum Document Size Width]]&gt;=275,A3_Annual,0),"")</f>
        <v>79.632800000000032</v>
      </c>
      <c r="AB358" s="173">
        <f t="array" ref="AB3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77</v>
      </c>
    </row>
    <row r="359" spans="1:28" ht="34.9">
      <c r="A359" s="3">
        <v>2275478</v>
      </c>
      <c r="B359" s="4" t="s">
        <v>900</v>
      </c>
      <c r="C359" s="4" t="s">
        <v>944</v>
      </c>
      <c r="D359" s="4" t="s">
        <v>902</v>
      </c>
      <c r="E359" s="4" t="s">
        <v>1036</v>
      </c>
      <c r="F359" s="4"/>
      <c r="G359" s="4" t="s">
        <v>47</v>
      </c>
      <c r="H359" s="4" t="s">
        <v>48</v>
      </c>
      <c r="I359" s="4">
        <v>279</v>
      </c>
      <c r="J359" s="4">
        <v>432</v>
      </c>
      <c r="K359" s="4"/>
      <c r="L359" s="4" t="s">
        <v>49</v>
      </c>
      <c r="M359" s="4" t="s">
        <v>14</v>
      </c>
      <c r="N359" s="4">
        <v>80</v>
      </c>
      <c r="O359" s="9" t="s">
        <v>50</v>
      </c>
      <c r="P359" s="5">
        <v>6.3220000000000001</v>
      </c>
      <c r="Q359" s="5">
        <v>328.74400000000003</v>
      </c>
      <c r="R359" s="4">
        <v>88.1374</v>
      </c>
      <c r="S359" s="4" t="s">
        <v>72</v>
      </c>
      <c r="T359" s="67">
        <v>42675</v>
      </c>
      <c r="U359" s="67">
        <v>42598</v>
      </c>
      <c r="V359" s="4" t="s">
        <v>56</v>
      </c>
      <c r="W359" s="4" t="s">
        <v>1037</v>
      </c>
      <c r="X359" s="173" t="str">
        <f t="array" ref="X3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59" s="173">
        <f t="array" ref="Y3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359" s="173">
        <f>Table1[[#This Row],[V2.0 TEC Requirement (kWh/wk)]]*52/3</f>
        <v>333.66666666666674</v>
      </c>
      <c r="AA359" s="173">
        <f>IF(ISNUMBER(Table1[[#This Row],[Typical Electricity Consumption (TEC) (kWh/yr)]]),Table1[[#This Row],[Typical Electricity Consumption (TEC) (kWh/yr)]]-IF(Table1[[#This Row],[Maximum Document Size Width]]&gt;=275,A3_Annual,0),"")</f>
        <v>88.1374</v>
      </c>
      <c r="AB359" s="173">
        <f t="array" ref="AB3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360" spans="1:28" ht="69">
      <c r="A360" s="3">
        <v>2257252</v>
      </c>
      <c r="B360" s="4" t="s">
        <v>1038</v>
      </c>
      <c r="C360" s="4" t="s">
        <v>1039</v>
      </c>
      <c r="D360" s="4" t="s">
        <v>1040</v>
      </c>
      <c r="E360" s="4" t="s">
        <v>1040</v>
      </c>
      <c r="F360" s="4" t="s">
        <v>1041</v>
      </c>
      <c r="G360" s="4" t="s">
        <v>55</v>
      </c>
      <c r="H360" s="4" t="s">
        <v>48</v>
      </c>
      <c r="I360" s="4">
        <v>216</v>
      </c>
      <c r="J360" s="4">
        <v>360</v>
      </c>
      <c r="K360" s="4"/>
      <c r="L360" s="4" t="s">
        <v>49</v>
      </c>
      <c r="M360" s="4" t="s">
        <v>14</v>
      </c>
      <c r="N360" s="4">
        <v>40</v>
      </c>
      <c r="O360" s="9" t="s">
        <v>50</v>
      </c>
      <c r="P360" s="5">
        <v>1.83</v>
      </c>
      <c r="Q360" s="5">
        <v>95.16</v>
      </c>
      <c r="R360" s="4">
        <v>38.889933333333332</v>
      </c>
      <c r="S360" s="4" t="s">
        <v>60</v>
      </c>
      <c r="T360" s="67">
        <v>42394</v>
      </c>
      <c r="U360" s="67">
        <v>42251</v>
      </c>
      <c r="V360" s="4" t="s">
        <v>266</v>
      </c>
      <c r="W360" s="4" t="s">
        <v>1042</v>
      </c>
      <c r="X360" s="173" t="str">
        <f t="array" ref="X3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60" s="173">
        <f t="array" ref="Y3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5.85</v>
      </c>
      <c r="Z360" s="173">
        <f>Table1[[#This Row],[V2.0 TEC Requirement (kWh/wk)]]*52/3</f>
        <v>101.39999999999999</v>
      </c>
      <c r="AA360" s="173">
        <f>IF(ISNUMBER(Table1[[#This Row],[Typical Electricity Consumption (TEC) (kWh/yr)]]),Table1[[#This Row],[Typical Electricity Consumption (TEC) (kWh/yr)]]-IF(Table1[[#This Row],[Maximum Document Size Width]]&gt;=275,A3_Annual,0),"")</f>
        <v>38.889933333333332</v>
      </c>
      <c r="AB360" s="173">
        <f t="array" ref="AB3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v>
      </c>
    </row>
    <row r="361" spans="1:28" ht="69">
      <c r="A361" s="3">
        <v>2257253</v>
      </c>
      <c r="B361" s="4" t="s">
        <v>1038</v>
      </c>
      <c r="C361" s="4" t="s">
        <v>1039</v>
      </c>
      <c r="D361" s="4" t="s">
        <v>1043</v>
      </c>
      <c r="E361" s="4" t="s">
        <v>1043</v>
      </c>
      <c r="F361" s="4" t="s">
        <v>1044</v>
      </c>
      <c r="G361" s="4" t="s">
        <v>55</v>
      </c>
      <c r="H361" s="4" t="s">
        <v>48</v>
      </c>
      <c r="I361" s="4">
        <v>216</v>
      </c>
      <c r="J361" s="4">
        <v>360</v>
      </c>
      <c r="K361" s="4"/>
      <c r="L361" s="4" t="s">
        <v>49</v>
      </c>
      <c r="M361" s="4" t="s">
        <v>14</v>
      </c>
      <c r="N361" s="4">
        <v>50</v>
      </c>
      <c r="O361" s="9" t="s">
        <v>50</v>
      </c>
      <c r="P361" s="5">
        <v>2.31</v>
      </c>
      <c r="Q361" s="5">
        <v>120.12</v>
      </c>
      <c r="R361" s="4">
        <v>44.479066666666675</v>
      </c>
      <c r="S361" s="4" t="s">
        <v>60</v>
      </c>
      <c r="T361" s="67">
        <v>42394</v>
      </c>
      <c r="U361" s="67">
        <v>42271</v>
      </c>
      <c r="V361" s="4" t="s">
        <v>266</v>
      </c>
      <c r="W361" s="4" t="s">
        <v>1045</v>
      </c>
      <c r="X361" s="173" t="str">
        <f t="array" ref="X3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61" s="173">
        <f t="array" ref="Y3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7.85</v>
      </c>
      <c r="Z361" s="173">
        <f>Table1[[#This Row],[V2.0 TEC Requirement (kWh/wk)]]*52/3</f>
        <v>136.06666666666666</v>
      </c>
      <c r="AA361" s="173">
        <f>IF(ISNUMBER(Table1[[#This Row],[Typical Electricity Consumption (TEC) (kWh/yr)]]),Table1[[#This Row],[Typical Electricity Consumption (TEC) (kWh/yr)]]-IF(Table1[[#This Row],[Maximum Document Size Width]]&gt;=275,A3_Annual,0),"")</f>
        <v>44.479066666666675</v>
      </c>
      <c r="AB361" s="173">
        <f t="array" ref="AB3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362" spans="1:28" ht="80.45">
      <c r="A362" s="3">
        <v>2257249</v>
      </c>
      <c r="B362" s="4" t="s">
        <v>1038</v>
      </c>
      <c r="C362" s="4" t="s">
        <v>1039</v>
      </c>
      <c r="D362" s="4" t="s">
        <v>1046</v>
      </c>
      <c r="E362" s="4" t="s">
        <v>1046</v>
      </c>
      <c r="F362" s="4" t="s">
        <v>1047</v>
      </c>
      <c r="G362" s="4" t="s">
        <v>55</v>
      </c>
      <c r="H362" s="4" t="s">
        <v>48</v>
      </c>
      <c r="I362" s="4">
        <v>216</v>
      </c>
      <c r="J362" s="4">
        <v>360</v>
      </c>
      <c r="K362" s="4"/>
      <c r="L362" s="4" t="s">
        <v>49</v>
      </c>
      <c r="M362" s="4" t="s">
        <v>14</v>
      </c>
      <c r="N362" s="4">
        <v>60</v>
      </c>
      <c r="O362" s="9" t="s">
        <v>50</v>
      </c>
      <c r="P362" s="5">
        <v>3.2650000000000001</v>
      </c>
      <c r="Q362" s="5">
        <v>169.78</v>
      </c>
      <c r="R362" s="4">
        <v>60.070399999999992</v>
      </c>
      <c r="S362" s="4" t="s">
        <v>60</v>
      </c>
      <c r="T362" s="67">
        <v>42394</v>
      </c>
      <c r="U362" s="67">
        <v>42233</v>
      </c>
      <c r="V362" s="4" t="s">
        <v>266</v>
      </c>
      <c r="W362" s="4" t="s">
        <v>1048</v>
      </c>
      <c r="X362" s="173" t="str">
        <f t="array" ref="X3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62" s="173">
        <f t="array" ref="Y3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9.85</v>
      </c>
      <c r="Z362" s="173">
        <f>Table1[[#This Row],[V2.0 TEC Requirement (kWh/wk)]]*52/3</f>
        <v>170.73333333333332</v>
      </c>
      <c r="AA362" s="173">
        <f>IF(ISNUMBER(Table1[[#This Row],[Typical Electricity Consumption (TEC) (kWh/yr)]]),Table1[[#This Row],[Typical Electricity Consumption (TEC) (kWh/yr)]]-IF(Table1[[#This Row],[Maximum Document Size Width]]&gt;=275,A3_Annual,0),"")</f>
        <v>60.070399999999992</v>
      </c>
      <c r="AB362" s="173">
        <f t="array" ref="AB3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39.5</v>
      </c>
    </row>
    <row r="363" spans="1:28" ht="69">
      <c r="A363" s="3">
        <v>2302454</v>
      </c>
      <c r="B363" s="4" t="s">
        <v>1038</v>
      </c>
      <c r="C363" s="4" t="s">
        <v>1039</v>
      </c>
      <c r="D363" s="4" t="s">
        <v>1049</v>
      </c>
      <c r="E363" s="4" t="s">
        <v>1049</v>
      </c>
      <c r="F363" s="4" t="s">
        <v>1050</v>
      </c>
      <c r="G363" s="4" t="s">
        <v>55</v>
      </c>
      <c r="H363" s="4" t="s">
        <v>48</v>
      </c>
      <c r="I363" s="4">
        <v>297</v>
      </c>
      <c r="J363" s="4">
        <v>432</v>
      </c>
      <c r="K363" s="4"/>
      <c r="L363" s="4" t="s">
        <v>49</v>
      </c>
      <c r="M363" s="4" t="s">
        <v>14</v>
      </c>
      <c r="N363" s="4">
        <v>35</v>
      </c>
      <c r="O363" s="9" t="s">
        <v>50</v>
      </c>
      <c r="P363" s="5">
        <v>2.27</v>
      </c>
      <c r="Q363" s="5">
        <v>118.04</v>
      </c>
      <c r="R363" s="4">
        <v>43.282199999999996</v>
      </c>
      <c r="S363" s="4" t="s">
        <v>60</v>
      </c>
      <c r="T363" s="67">
        <v>42969</v>
      </c>
      <c r="U363" s="67">
        <v>42865</v>
      </c>
      <c r="V363" s="4" t="s">
        <v>266</v>
      </c>
      <c r="W363" s="4" t="s">
        <v>1051</v>
      </c>
      <c r="X363" s="173" t="str">
        <f t="array" ref="X3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63" s="173">
        <f t="array" ref="Y3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363" s="173">
        <f>Table1[[#This Row],[V2.0 TEC Requirement (kWh/wk)]]*52/3</f>
        <v>89.266666666666652</v>
      </c>
      <c r="AA363" s="173">
        <f>IF(ISNUMBER(Table1[[#This Row],[Typical Electricity Consumption (TEC) (kWh/yr)]]),Table1[[#This Row],[Typical Electricity Consumption (TEC) (kWh/yr)]]-IF(Table1[[#This Row],[Maximum Document Size Width]]&gt;=275,A3_Annual,0),"")</f>
        <v>43.282199999999996</v>
      </c>
      <c r="AB363" s="173">
        <f t="array" ref="AB3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26.5</v>
      </c>
    </row>
    <row r="364" spans="1:28" ht="69">
      <c r="A364" s="3">
        <v>2302455</v>
      </c>
      <c r="B364" s="4" t="s">
        <v>1038</v>
      </c>
      <c r="C364" s="4" t="s">
        <v>1039</v>
      </c>
      <c r="D364" s="4" t="s">
        <v>1052</v>
      </c>
      <c r="E364" s="4" t="s">
        <v>1052</v>
      </c>
      <c r="F364" s="4"/>
      <c r="G364" s="4" t="s">
        <v>55</v>
      </c>
      <c r="H364" s="4" t="s">
        <v>48</v>
      </c>
      <c r="I364" s="4">
        <v>297</v>
      </c>
      <c r="J364" s="4">
        <v>432</v>
      </c>
      <c r="K364" s="4"/>
      <c r="L364" s="4" t="s">
        <v>49</v>
      </c>
      <c r="M364" s="4" t="s">
        <v>14</v>
      </c>
      <c r="N364" s="4">
        <v>55</v>
      </c>
      <c r="O364" s="9" t="s">
        <v>50</v>
      </c>
      <c r="P364" s="5">
        <v>4.46</v>
      </c>
      <c r="Q364" s="5">
        <v>231.92</v>
      </c>
      <c r="R364" s="4">
        <v>71.010333333333321</v>
      </c>
      <c r="S364" s="4" t="s">
        <v>60</v>
      </c>
      <c r="T364" s="67">
        <v>42969</v>
      </c>
      <c r="U364" s="67">
        <v>42866</v>
      </c>
      <c r="V364" s="4" t="s">
        <v>266</v>
      </c>
      <c r="W364" s="4" t="s">
        <v>1053</v>
      </c>
      <c r="X364" s="173" t="str">
        <f t="array" ref="X3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64" s="173">
        <f t="array" ref="Y3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9.15</v>
      </c>
      <c r="Z364" s="173">
        <f>Table1[[#This Row],[V2.0 TEC Requirement (kWh/wk)]]*52/3</f>
        <v>158.6</v>
      </c>
      <c r="AA364" s="173">
        <f>IF(ISNUMBER(Table1[[#This Row],[Typical Electricity Consumption (TEC) (kWh/yr)]]),Table1[[#This Row],[Typical Electricity Consumption (TEC) (kWh/yr)]]-IF(Table1[[#This Row],[Maximum Document Size Width]]&gt;=275,A3_Annual,0),"")</f>
        <v>71.010333333333321</v>
      </c>
      <c r="AB364" s="173">
        <f t="array" ref="AB3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37.5</v>
      </c>
    </row>
    <row r="365" spans="1:28" ht="69">
      <c r="A365" s="3">
        <v>2257254</v>
      </c>
      <c r="B365" s="4" t="s">
        <v>1038</v>
      </c>
      <c r="C365" s="4" t="s">
        <v>1039</v>
      </c>
      <c r="D365" s="4" t="s">
        <v>1054</v>
      </c>
      <c r="E365" s="4" t="s">
        <v>1054</v>
      </c>
      <c r="F365" s="4" t="s">
        <v>1055</v>
      </c>
      <c r="G365" s="4" t="s">
        <v>47</v>
      </c>
      <c r="H365" s="4" t="s">
        <v>48</v>
      </c>
      <c r="I365" s="4">
        <v>216</v>
      </c>
      <c r="J365" s="4">
        <v>360</v>
      </c>
      <c r="K365" s="4"/>
      <c r="L365" s="4" t="s">
        <v>49</v>
      </c>
      <c r="M365" s="4" t="s">
        <v>14</v>
      </c>
      <c r="N365" s="4">
        <v>50</v>
      </c>
      <c r="O365" s="9" t="s">
        <v>50</v>
      </c>
      <c r="P365" s="5">
        <v>2.31</v>
      </c>
      <c r="Q365" s="5">
        <v>120.12</v>
      </c>
      <c r="R365" s="4">
        <v>45.689800000000005</v>
      </c>
      <c r="S365" s="4" t="s">
        <v>60</v>
      </c>
      <c r="T365" s="67">
        <v>42394</v>
      </c>
      <c r="U365" s="67">
        <v>42272</v>
      </c>
      <c r="V365" s="4" t="s">
        <v>266</v>
      </c>
      <c r="W365" s="4" t="s">
        <v>1056</v>
      </c>
      <c r="X365" s="173" t="str">
        <f t="array" ref="X3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65" s="173">
        <f t="array" ref="Y3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7.95</v>
      </c>
      <c r="Z365" s="173">
        <f>Table1[[#This Row],[V2.0 TEC Requirement (kWh/wk)]]*52/3</f>
        <v>137.80000000000001</v>
      </c>
      <c r="AA365" s="173">
        <f>IF(ISNUMBER(Table1[[#This Row],[Typical Electricity Consumption (TEC) (kWh/yr)]]),Table1[[#This Row],[Typical Electricity Consumption (TEC) (kWh/yr)]]-IF(Table1[[#This Row],[Maximum Document Size Width]]&gt;=275,A3_Annual,0),"")</f>
        <v>45.689800000000005</v>
      </c>
      <c r="AB365" s="173">
        <f t="array" ref="AB3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366" spans="1:28" ht="69">
      <c r="A366" s="3">
        <v>2257250</v>
      </c>
      <c r="B366" s="4" t="s">
        <v>1038</v>
      </c>
      <c r="C366" s="4" t="s">
        <v>1039</v>
      </c>
      <c r="D366" s="4" t="s">
        <v>1057</v>
      </c>
      <c r="E366" s="4" t="s">
        <v>1057</v>
      </c>
      <c r="F366" s="4" t="s">
        <v>1058</v>
      </c>
      <c r="G366" s="4" t="s">
        <v>47</v>
      </c>
      <c r="H366" s="4" t="s">
        <v>48</v>
      </c>
      <c r="I366" s="4">
        <v>216</v>
      </c>
      <c r="J366" s="4">
        <v>360</v>
      </c>
      <c r="K366" s="4"/>
      <c r="L366" s="4" t="s">
        <v>49</v>
      </c>
      <c r="M366" s="4" t="s">
        <v>14</v>
      </c>
      <c r="N366" s="4">
        <v>52</v>
      </c>
      <c r="O366" s="9" t="s">
        <v>50</v>
      </c>
      <c r="P366" s="5">
        <v>3.0670000000000002</v>
      </c>
      <c r="Q366" s="5">
        <v>159.48400000000001</v>
      </c>
      <c r="R366" s="4">
        <v>60.216866666666668</v>
      </c>
      <c r="S366" s="4" t="s">
        <v>60</v>
      </c>
      <c r="T366" s="67">
        <v>42394</v>
      </c>
      <c r="U366" s="67">
        <v>42233</v>
      </c>
      <c r="V366" s="4" t="s">
        <v>266</v>
      </c>
      <c r="W366" s="4" t="s">
        <v>1059</v>
      </c>
      <c r="X366" s="173" t="str">
        <f t="array" ref="X3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66" s="173">
        <f t="array" ref="Y3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8.3500000000000014</v>
      </c>
      <c r="Z366" s="173">
        <f>Table1[[#This Row],[V2.0 TEC Requirement (kWh/wk)]]*52/3</f>
        <v>144.73333333333335</v>
      </c>
      <c r="AA366" s="173">
        <f>IF(ISNUMBER(Table1[[#This Row],[Typical Electricity Consumption (TEC) (kWh/yr)]]),Table1[[#This Row],[Typical Electricity Consumption (TEC) (kWh/yr)]]-IF(Table1[[#This Row],[Maximum Document Size Width]]&gt;=275,A3_Annual,0),"")</f>
        <v>60.216866666666668</v>
      </c>
      <c r="AB366" s="173">
        <f t="array" ref="AB3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39.4</v>
      </c>
    </row>
    <row r="367" spans="1:28" ht="80.45">
      <c r="A367" s="3">
        <v>2257251</v>
      </c>
      <c r="B367" s="4" t="s">
        <v>1038</v>
      </c>
      <c r="C367" s="4" t="s">
        <v>1039</v>
      </c>
      <c r="D367" s="4" t="s">
        <v>1060</v>
      </c>
      <c r="E367" s="4" t="s">
        <v>1060</v>
      </c>
      <c r="F367" s="4" t="s">
        <v>1061</v>
      </c>
      <c r="G367" s="4" t="s">
        <v>47</v>
      </c>
      <c r="H367" s="4" t="s">
        <v>48</v>
      </c>
      <c r="I367" s="4">
        <v>216</v>
      </c>
      <c r="J367" s="4">
        <v>360</v>
      </c>
      <c r="K367" s="4"/>
      <c r="L367" s="4" t="s">
        <v>49</v>
      </c>
      <c r="M367" s="4" t="s">
        <v>14</v>
      </c>
      <c r="N367" s="4">
        <v>55</v>
      </c>
      <c r="O367" s="9" t="s">
        <v>50</v>
      </c>
      <c r="P367" s="5">
        <v>3.2349999999999999</v>
      </c>
      <c r="Q367" s="5">
        <v>168.22</v>
      </c>
      <c r="R367" s="4">
        <v>63.025733333333335</v>
      </c>
      <c r="S367" s="4" t="s">
        <v>60</v>
      </c>
      <c r="T367" s="67">
        <v>42394</v>
      </c>
      <c r="U367" s="67">
        <v>42243</v>
      </c>
      <c r="V367" s="4" t="s">
        <v>266</v>
      </c>
      <c r="W367" s="4" t="s">
        <v>1062</v>
      </c>
      <c r="X367" s="173" t="str">
        <f t="array" ref="X3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67" s="173">
        <f t="array" ref="Y3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8.9499999999999993</v>
      </c>
      <c r="Z367" s="173">
        <f>Table1[[#This Row],[V2.0 TEC Requirement (kWh/wk)]]*52/3</f>
        <v>155.13333333333333</v>
      </c>
      <c r="AA367" s="173">
        <f>IF(ISNUMBER(Table1[[#This Row],[Typical Electricity Consumption (TEC) (kWh/yr)]]),Table1[[#This Row],[Typical Electricity Consumption (TEC) (kWh/yr)]]-IF(Table1[[#This Row],[Maximum Document Size Width]]&gt;=275,A3_Annual,0),"")</f>
        <v>63.025733333333335</v>
      </c>
      <c r="AB367" s="173">
        <f t="array" ref="AB3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68" spans="1:28" ht="80.45">
      <c r="A368" s="3">
        <v>2257247</v>
      </c>
      <c r="B368" s="4" t="s">
        <v>1038</v>
      </c>
      <c r="C368" s="4" t="s">
        <v>1039</v>
      </c>
      <c r="D368" s="4" t="s">
        <v>1063</v>
      </c>
      <c r="E368" s="4" t="s">
        <v>1063</v>
      </c>
      <c r="F368" s="4" t="s">
        <v>1064</v>
      </c>
      <c r="G368" s="4" t="s">
        <v>47</v>
      </c>
      <c r="H368" s="4" t="s">
        <v>48</v>
      </c>
      <c r="I368" s="4">
        <v>216</v>
      </c>
      <c r="J368" s="4">
        <v>360</v>
      </c>
      <c r="K368" s="4"/>
      <c r="L368" s="4" t="s">
        <v>49</v>
      </c>
      <c r="M368" s="4" t="s">
        <v>14</v>
      </c>
      <c r="N368" s="4">
        <v>60</v>
      </c>
      <c r="O368" s="9" t="s">
        <v>50</v>
      </c>
      <c r="P368" s="5">
        <v>3.444</v>
      </c>
      <c r="Q368" s="5">
        <v>179.08799999999999</v>
      </c>
      <c r="R368" s="4">
        <v>65.026866666666663</v>
      </c>
      <c r="S368" s="4" t="s">
        <v>60</v>
      </c>
      <c r="T368" s="67">
        <v>42394</v>
      </c>
      <c r="U368" s="67">
        <v>42234</v>
      </c>
      <c r="V368" s="4" t="s">
        <v>266</v>
      </c>
      <c r="W368" s="4" t="s">
        <v>1065</v>
      </c>
      <c r="X368" s="173" t="str">
        <f t="array" ref="X3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68" s="173">
        <f t="array" ref="Y3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9.9499999999999993</v>
      </c>
      <c r="Z368" s="173">
        <f>Table1[[#This Row],[V2.0 TEC Requirement (kWh/wk)]]*52/3</f>
        <v>172.46666666666667</v>
      </c>
      <c r="AA368" s="173">
        <f>IF(ISNUMBER(Table1[[#This Row],[Typical Electricity Consumption (TEC) (kWh/yr)]]),Table1[[#This Row],[Typical Electricity Consumption (TEC) (kWh/yr)]]-IF(Table1[[#This Row],[Maximum Document Size Width]]&gt;=275,A3_Annual,0),"")</f>
        <v>65.026866666666663</v>
      </c>
      <c r="AB368" s="173">
        <f t="array" ref="AB3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369" spans="1:28" ht="69">
      <c r="A369" s="3">
        <v>2302450</v>
      </c>
      <c r="B369" s="4" t="s">
        <v>1038</v>
      </c>
      <c r="C369" s="4" t="s">
        <v>1039</v>
      </c>
      <c r="D369" s="4" t="s">
        <v>1066</v>
      </c>
      <c r="E369" s="4" t="s">
        <v>1066</v>
      </c>
      <c r="F369" s="4"/>
      <c r="G369" s="4" t="s">
        <v>47</v>
      </c>
      <c r="H369" s="4" t="s">
        <v>48</v>
      </c>
      <c r="I369" s="4">
        <v>297</v>
      </c>
      <c r="J369" s="4">
        <v>432</v>
      </c>
      <c r="K369" s="4"/>
      <c r="L369" s="4" t="s">
        <v>49</v>
      </c>
      <c r="M369" s="4" t="s">
        <v>14</v>
      </c>
      <c r="N369" s="4">
        <v>25</v>
      </c>
      <c r="O369" s="9" t="s">
        <v>50</v>
      </c>
      <c r="P369" s="5">
        <v>1.65</v>
      </c>
      <c r="Q369" s="5">
        <v>85.8</v>
      </c>
      <c r="R369" s="4">
        <v>38.440783333333322</v>
      </c>
      <c r="S369" s="4" t="s">
        <v>60</v>
      </c>
      <c r="T369" s="67">
        <v>42969</v>
      </c>
      <c r="U369" s="67">
        <v>42865</v>
      </c>
      <c r="V369" s="4" t="s">
        <v>266</v>
      </c>
      <c r="W369" s="4" t="s">
        <v>1067</v>
      </c>
      <c r="X369" s="173" t="str">
        <f t="array" ref="X3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69" s="173">
        <f t="array" ref="Y3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369" s="173">
        <f>Table1[[#This Row],[V2.0 TEC Requirement (kWh/wk)]]*52/3</f>
        <v>62.4</v>
      </c>
      <c r="AA369" s="173">
        <f>IF(ISNUMBER(Table1[[#This Row],[Typical Electricity Consumption (TEC) (kWh/yr)]]),Table1[[#This Row],[Typical Electricity Consumption (TEC) (kWh/yr)]]-IF(Table1[[#This Row],[Maximum Document Size Width]]&gt;=275,A3_Annual,0),"")</f>
        <v>38.440783333333322</v>
      </c>
      <c r="AB369" s="173">
        <f t="array" ref="AB3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370" spans="1:28" ht="69">
      <c r="A370" s="3">
        <v>2302449</v>
      </c>
      <c r="B370" s="4" t="s">
        <v>1038</v>
      </c>
      <c r="C370" s="4" t="s">
        <v>1039</v>
      </c>
      <c r="D370" s="4" t="s">
        <v>1068</v>
      </c>
      <c r="E370" s="4" t="s">
        <v>1068</v>
      </c>
      <c r="F370" s="4" t="s">
        <v>1069</v>
      </c>
      <c r="G370" s="4" t="s">
        <v>47</v>
      </c>
      <c r="H370" s="4" t="s">
        <v>48</v>
      </c>
      <c r="I370" s="4">
        <v>297</v>
      </c>
      <c r="J370" s="4">
        <v>432</v>
      </c>
      <c r="K370" s="4"/>
      <c r="L370" s="4" t="s">
        <v>49</v>
      </c>
      <c r="M370" s="4" t="s">
        <v>14</v>
      </c>
      <c r="N370" s="4">
        <v>35</v>
      </c>
      <c r="O370" s="9" t="s">
        <v>50</v>
      </c>
      <c r="P370" s="5">
        <v>2.35</v>
      </c>
      <c r="Q370" s="5">
        <v>122.2</v>
      </c>
      <c r="R370" s="4">
        <v>49.594133333333332</v>
      </c>
      <c r="S370" s="4" t="s">
        <v>60</v>
      </c>
      <c r="T370" s="67">
        <v>42969</v>
      </c>
      <c r="U370" s="67">
        <v>42865</v>
      </c>
      <c r="V370" s="4" t="s">
        <v>266</v>
      </c>
      <c r="W370" s="4" t="s">
        <v>1070</v>
      </c>
      <c r="X370" s="173" t="str">
        <f t="array" ref="X3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0" s="173">
        <f t="array" ref="Y3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370" s="173">
        <f>Table1[[#This Row],[V2.0 TEC Requirement (kWh/wk)]]*52/3</f>
        <v>91</v>
      </c>
      <c r="AA370" s="173">
        <f>IF(ISNUMBER(Table1[[#This Row],[Typical Electricity Consumption (TEC) (kWh/yr)]]),Table1[[#This Row],[Typical Electricity Consumption (TEC) (kWh/yr)]]-IF(Table1[[#This Row],[Maximum Document Size Width]]&gt;=275,A3_Annual,0),"")</f>
        <v>49.594133333333332</v>
      </c>
      <c r="AB370" s="173">
        <f t="array" ref="AB3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371" spans="1:28" ht="69">
      <c r="A371" s="3">
        <v>2302451</v>
      </c>
      <c r="B371" s="4" t="s">
        <v>1038</v>
      </c>
      <c r="C371" s="4" t="s">
        <v>1039</v>
      </c>
      <c r="D371" s="4" t="s">
        <v>1071</v>
      </c>
      <c r="E371" s="4" t="s">
        <v>1071</v>
      </c>
      <c r="F371" s="4" t="s">
        <v>1072</v>
      </c>
      <c r="G371" s="4" t="s">
        <v>47</v>
      </c>
      <c r="H371" s="4" t="s">
        <v>48</v>
      </c>
      <c r="I371" s="4">
        <v>297</v>
      </c>
      <c r="J371" s="4">
        <v>432</v>
      </c>
      <c r="K371" s="4"/>
      <c r="L371" s="4" t="s">
        <v>49</v>
      </c>
      <c r="M371" s="4" t="s">
        <v>14</v>
      </c>
      <c r="N371" s="4">
        <v>45</v>
      </c>
      <c r="O371" s="9" t="s">
        <v>50</v>
      </c>
      <c r="P371" s="5">
        <v>3.79</v>
      </c>
      <c r="Q371" s="5">
        <v>197.08</v>
      </c>
      <c r="R371" s="4">
        <v>65.632666666666665</v>
      </c>
      <c r="S371" s="4" t="s">
        <v>60</v>
      </c>
      <c r="T371" s="67">
        <v>42969</v>
      </c>
      <c r="U371" s="67">
        <v>42865</v>
      </c>
      <c r="V371" s="4" t="s">
        <v>266</v>
      </c>
      <c r="W371" s="4" t="s">
        <v>1073</v>
      </c>
      <c r="X371" s="173" t="str">
        <f t="array" ref="X3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1" s="173">
        <f t="array" ref="Y3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371" s="173">
        <f>Table1[[#This Row],[V2.0 TEC Requirement (kWh/wk)]]*52/3</f>
        <v>125.66666666666667</v>
      </c>
      <c r="AA371" s="173">
        <f>IF(ISNUMBER(Table1[[#This Row],[Typical Electricity Consumption (TEC) (kWh/yr)]]),Table1[[#This Row],[Typical Electricity Consumption (TEC) (kWh/yr)]]-IF(Table1[[#This Row],[Maximum Document Size Width]]&gt;=275,A3_Annual,0),"")</f>
        <v>65.632666666666665</v>
      </c>
      <c r="AB371" s="173">
        <f t="array" ref="AB3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372" spans="1:28" ht="114.6">
      <c r="A372" s="3">
        <v>2302452</v>
      </c>
      <c r="B372" s="4" t="s">
        <v>1038</v>
      </c>
      <c r="C372" s="4" t="s">
        <v>1039</v>
      </c>
      <c r="D372" s="4" t="s">
        <v>1074</v>
      </c>
      <c r="E372" s="4" t="s">
        <v>1074</v>
      </c>
      <c r="F372" s="4" t="s">
        <v>1075</v>
      </c>
      <c r="G372" s="4" t="s">
        <v>47</v>
      </c>
      <c r="H372" s="4" t="s">
        <v>48</v>
      </c>
      <c r="I372" s="4">
        <v>297</v>
      </c>
      <c r="J372" s="4">
        <v>432</v>
      </c>
      <c r="K372" s="4"/>
      <c r="L372" s="4" t="s">
        <v>49</v>
      </c>
      <c r="M372" s="4" t="s">
        <v>14</v>
      </c>
      <c r="N372" s="4">
        <v>55</v>
      </c>
      <c r="O372" s="9" t="s">
        <v>50</v>
      </c>
      <c r="P372" s="5">
        <v>3.81</v>
      </c>
      <c r="Q372" s="5">
        <v>198.12</v>
      </c>
      <c r="R372" s="4">
        <v>75.64266666666667</v>
      </c>
      <c r="S372" s="4" t="s">
        <v>60</v>
      </c>
      <c r="T372" s="67">
        <v>42969</v>
      </c>
      <c r="U372" s="67">
        <v>42865</v>
      </c>
      <c r="V372" s="4" t="s">
        <v>266</v>
      </c>
      <c r="W372" s="4" t="s">
        <v>1076</v>
      </c>
      <c r="X372" s="173" t="str">
        <f t="array" ref="X3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2" s="173">
        <f t="array" ref="Y3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372" s="173">
        <f>Table1[[#This Row],[V2.0 TEC Requirement (kWh/wk)]]*52/3</f>
        <v>160.33333333333334</v>
      </c>
      <c r="AA372" s="173">
        <f>IF(ISNUMBER(Table1[[#This Row],[Typical Electricity Consumption (TEC) (kWh/yr)]]),Table1[[#This Row],[Typical Electricity Consumption (TEC) (kWh/yr)]]-IF(Table1[[#This Row],[Maximum Document Size Width]]&gt;=275,A3_Annual,0),"")</f>
        <v>75.64266666666667</v>
      </c>
      <c r="AB372" s="173">
        <f t="array" ref="AB3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73" spans="1:28" ht="114.6">
      <c r="A373" s="3">
        <v>2302453</v>
      </c>
      <c r="B373" s="4" t="s">
        <v>1038</v>
      </c>
      <c r="C373" s="4" t="s">
        <v>1039</v>
      </c>
      <c r="D373" s="4" t="s">
        <v>1077</v>
      </c>
      <c r="E373" s="4" t="s">
        <v>1077</v>
      </c>
      <c r="F373" s="4" t="s">
        <v>1078</v>
      </c>
      <c r="G373" s="4" t="s">
        <v>47</v>
      </c>
      <c r="H373" s="4" t="s">
        <v>48</v>
      </c>
      <c r="I373" s="4">
        <v>297</v>
      </c>
      <c r="J373" s="4">
        <v>432</v>
      </c>
      <c r="K373" s="4"/>
      <c r="L373" s="4" t="s">
        <v>49</v>
      </c>
      <c r="M373" s="4" t="s">
        <v>14</v>
      </c>
      <c r="N373" s="4">
        <v>65</v>
      </c>
      <c r="O373" s="9" t="s">
        <v>50</v>
      </c>
      <c r="P373" s="5">
        <v>4.97</v>
      </c>
      <c r="Q373" s="5">
        <v>258.44</v>
      </c>
      <c r="R373" s="4">
        <v>82.339399999999983</v>
      </c>
      <c r="S373" s="4" t="s">
        <v>60</v>
      </c>
      <c r="T373" s="67">
        <v>42969</v>
      </c>
      <c r="U373" s="67">
        <v>42865</v>
      </c>
      <c r="V373" s="4" t="s">
        <v>266</v>
      </c>
      <c r="W373" s="4" t="s">
        <v>1079</v>
      </c>
      <c r="X373" s="173" t="str">
        <f t="array" ref="X3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3" s="173">
        <f t="array" ref="Y3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373" s="173">
        <f>Table1[[#This Row],[V2.0 TEC Requirement (kWh/wk)]]*52/3</f>
        <v>195</v>
      </c>
      <c r="AA373" s="173">
        <f>IF(ISNUMBER(Table1[[#This Row],[Typical Electricity Consumption (TEC) (kWh/yr)]]),Table1[[#This Row],[Typical Electricity Consumption (TEC) (kWh/yr)]]-IF(Table1[[#This Row],[Maximum Document Size Width]]&gt;=275,A3_Annual,0),"")</f>
        <v>82.339399999999983</v>
      </c>
      <c r="AB373" s="173">
        <f t="array" ref="AB3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374" spans="1:28" ht="69">
      <c r="A374" s="3">
        <v>2265615</v>
      </c>
      <c r="B374" s="4" t="s">
        <v>1038</v>
      </c>
      <c r="C374" s="4" t="s">
        <v>1039</v>
      </c>
      <c r="D374" s="4" t="s">
        <v>1080</v>
      </c>
      <c r="E374" s="4" t="s">
        <v>1080</v>
      </c>
      <c r="F374" s="4"/>
      <c r="G374" s="4" t="s">
        <v>47</v>
      </c>
      <c r="H374" s="4" t="s">
        <v>48</v>
      </c>
      <c r="I374" s="4">
        <v>216</v>
      </c>
      <c r="J374" s="4">
        <v>360</v>
      </c>
      <c r="K374" s="4"/>
      <c r="L374" s="4" t="s">
        <v>49</v>
      </c>
      <c r="M374" s="4" t="s">
        <v>14</v>
      </c>
      <c r="N374" s="4">
        <v>40</v>
      </c>
      <c r="O374" s="9" t="s">
        <v>50</v>
      </c>
      <c r="P374" s="5">
        <v>1.923</v>
      </c>
      <c r="Q374" s="5">
        <v>99.995999999999995</v>
      </c>
      <c r="R374" s="4">
        <v>40.648400000000002</v>
      </c>
      <c r="S374" s="4" t="s">
        <v>60</v>
      </c>
      <c r="T374" s="67">
        <v>42490</v>
      </c>
      <c r="U374" s="67">
        <v>42461</v>
      </c>
      <c r="V374" s="4" t="s">
        <v>266</v>
      </c>
      <c r="W374" s="4" t="s">
        <v>1081</v>
      </c>
      <c r="X374" s="173" t="str">
        <f t="array" ref="X3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4" s="173">
        <f t="array" ref="Y3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5.95</v>
      </c>
      <c r="Z374" s="173">
        <f>Table1[[#This Row],[V2.0 TEC Requirement (kWh/wk)]]*52/3</f>
        <v>103.13333333333334</v>
      </c>
      <c r="AA374" s="173">
        <f>IF(ISNUMBER(Table1[[#This Row],[Typical Electricity Consumption (TEC) (kWh/yr)]]),Table1[[#This Row],[Typical Electricity Consumption (TEC) (kWh/yr)]]-IF(Table1[[#This Row],[Maximum Document Size Width]]&gt;=275,A3_Annual,0),"")</f>
        <v>40.648400000000002</v>
      </c>
      <c r="AB374" s="173">
        <f t="array" ref="AB3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375" spans="1:28" ht="23.45">
      <c r="A375" s="3">
        <v>2249181</v>
      </c>
      <c r="B375" s="4" t="s">
        <v>1082</v>
      </c>
      <c r="C375" s="4" t="s">
        <v>766</v>
      </c>
      <c r="D375" s="4" t="s">
        <v>1083</v>
      </c>
      <c r="E375" s="4" t="s">
        <v>1083</v>
      </c>
      <c r="F375" s="4"/>
      <c r="G375" s="4" t="s">
        <v>47</v>
      </c>
      <c r="H375" s="4" t="s">
        <v>48</v>
      </c>
      <c r="I375" s="4">
        <v>216</v>
      </c>
      <c r="J375" s="4">
        <v>356</v>
      </c>
      <c r="K375" s="4"/>
      <c r="L375" s="4" t="s">
        <v>49</v>
      </c>
      <c r="M375" s="4" t="s">
        <v>11</v>
      </c>
      <c r="N375" s="4">
        <v>28</v>
      </c>
      <c r="O375" s="9" t="s">
        <v>50</v>
      </c>
      <c r="P375" s="5">
        <v>1.5</v>
      </c>
      <c r="Q375" s="5">
        <v>78</v>
      </c>
      <c r="R375" s="4">
        <v>27.487200000000005</v>
      </c>
      <c r="S375" s="4" t="s">
        <v>60</v>
      </c>
      <c r="T375" s="67">
        <v>42400</v>
      </c>
      <c r="U375" s="67">
        <v>42278</v>
      </c>
      <c r="V375" s="4" t="s">
        <v>56</v>
      </c>
      <c r="W375" s="4" t="s">
        <v>1084</v>
      </c>
      <c r="X375" s="173" t="str">
        <f t="array" ref="X3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5" s="173">
        <f t="array" ref="Y3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375" s="173">
        <f>Table1[[#This Row],[V2.0 TEC Requirement (kWh/wk)]]*52/3</f>
        <v>34.840000000000003</v>
      </c>
      <c r="AA375" s="173">
        <f>IF(ISNUMBER(Table1[[#This Row],[Typical Electricity Consumption (TEC) (kWh/yr)]]),Table1[[#This Row],[Typical Electricity Consumption (TEC) (kWh/yr)]]-IF(Table1[[#This Row],[Maximum Document Size Width]]&gt;=275,A3_Annual,0),"")</f>
        <v>27.487200000000005</v>
      </c>
      <c r="AB375" s="173">
        <f t="array" ref="AB3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376" spans="1:28" ht="69">
      <c r="A376" s="3">
        <v>2288526</v>
      </c>
      <c r="B376" s="4" t="s">
        <v>1085</v>
      </c>
      <c r="C376" s="4" t="s">
        <v>107</v>
      </c>
      <c r="D376" s="4" t="s">
        <v>1086</v>
      </c>
      <c r="E376" s="4" t="s">
        <v>1087</v>
      </c>
      <c r="F376" s="4"/>
      <c r="G376" s="4" t="s">
        <v>47</v>
      </c>
      <c r="H376" s="4" t="s">
        <v>48</v>
      </c>
      <c r="I376" s="4">
        <v>320</v>
      </c>
      <c r="J376" s="4">
        <v>320</v>
      </c>
      <c r="K376" s="4"/>
      <c r="L376" s="4" t="s">
        <v>49</v>
      </c>
      <c r="M376" s="4" t="s">
        <v>11</v>
      </c>
      <c r="N376" s="4">
        <v>115</v>
      </c>
      <c r="O376" s="9" t="s">
        <v>50</v>
      </c>
      <c r="P376" s="5">
        <v>20.3</v>
      </c>
      <c r="Q376" s="5">
        <v>1055.5999999999999</v>
      </c>
      <c r="R376" s="4">
        <v>365.99635799999999</v>
      </c>
      <c r="S376" s="4" t="s">
        <v>60</v>
      </c>
      <c r="T376" s="67">
        <v>42736</v>
      </c>
      <c r="U376" s="67">
        <v>42748</v>
      </c>
      <c r="V376" s="4" t="s">
        <v>266</v>
      </c>
      <c r="W376" s="4" t="s">
        <v>1088</v>
      </c>
      <c r="X376" s="173" t="str">
        <f t="array" ref="X3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6" s="173">
        <f t="array" ref="Y3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33.15</v>
      </c>
      <c r="Z376" s="173">
        <f>Table1[[#This Row],[V2.0 TEC Requirement (kWh/wk)]]*52/3</f>
        <v>574.6</v>
      </c>
      <c r="AA376" s="173">
        <f>IF(ISNUMBER(Table1[[#This Row],[Typical Electricity Consumption (TEC) (kWh/yr)]]),Table1[[#This Row],[Typical Electricity Consumption (TEC) (kWh/yr)]]-IF(Table1[[#This Row],[Maximum Document Size Width]]&gt;=275,A3_Annual,0),"")</f>
        <v>365.99635799999999</v>
      </c>
      <c r="AB376" s="173">
        <f t="array" ref="AB3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207.8</v>
      </c>
    </row>
    <row r="377" spans="1:28" ht="69">
      <c r="A377" s="3">
        <v>2288524</v>
      </c>
      <c r="B377" s="4" t="s">
        <v>1085</v>
      </c>
      <c r="C377" s="4" t="s">
        <v>107</v>
      </c>
      <c r="D377" s="4" t="s">
        <v>1089</v>
      </c>
      <c r="E377" s="4" t="s">
        <v>1090</v>
      </c>
      <c r="F377" s="4"/>
      <c r="G377" s="4" t="s">
        <v>47</v>
      </c>
      <c r="H377" s="4" t="s">
        <v>48</v>
      </c>
      <c r="I377" s="4">
        <v>320</v>
      </c>
      <c r="J377" s="4">
        <v>320</v>
      </c>
      <c r="K377" s="4"/>
      <c r="L377" s="4" t="s">
        <v>49</v>
      </c>
      <c r="M377" s="4" t="s">
        <v>11</v>
      </c>
      <c r="N377" s="4">
        <v>130</v>
      </c>
      <c r="O377" s="9" t="s">
        <v>50</v>
      </c>
      <c r="P377" s="5">
        <v>21.1</v>
      </c>
      <c r="Q377" s="5">
        <v>1097.2</v>
      </c>
      <c r="R377" s="4">
        <v>376.32912199999998</v>
      </c>
      <c r="S377" s="4" t="s">
        <v>60</v>
      </c>
      <c r="T377" s="67">
        <v>42736</v>
      </c>
      <c r="U377" s="67">
        <v>42748</v>
      </c>
      <c r="V377" s="4" t="s">
        <v>266</v>
      </c>
      <c r="W377" s="4" t="s">
        <v>1091</v>
      </c>
      <c r="X377" s="173" t="str">
        <f t="array" ref="X3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7" s="173">
        <f t="array" ref="Y3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42.15</v>
      </c>
      <c r="Z377" s="173">
        <f>Table1[[#This Row],[V2.0 TEC Requirement (kWh/wk)]]*52/3</f>
        <v>730.59999999999991</v>
      </c>
      <c r="AA377" s="173">
        <f>IF(ISNUMBER(Table1[[#This Row],[Typical Electricity Consumption (TEC) (kWh/yr)]]),Table1[[#This Row],[Typical Electricity Consumption (TEC) (kWh/yr)]]-IF(Table1[[#This Row],[Maximum Document Size Width]]&gt;=275,A3_Annual,0),"")</f>
        <v>376.32912199999998</v>
      </c>
      <c r="AB377" s="173">
        <f t="array" ref="AB3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378" spans="1:28" ht="69">
      <c r="A378" s="3">
        <v>2218690</v>
      </c>
      <c r="B378" s="4" t="s">
        <v>1085</v>
      </c>
      <c r="C378" s="4" t="s">
        <v>107</v>
      </c>
      <c r="D378" s="4" t="s">
        <v>1092</v>
      </c>
      <c r="E378" s="4" t="s">
        <v>1093</v>
      </c>
      <c r="F378" s="4"/>
      <c r="G378" s="4" t="s">
        <v>47</v>
      </c>
      <c r="H378" s="4" t="s">
        <v>48</v>
      </c>
      <c r="I378" s="4">
        <v>320</v>
      </c>
      <c r="J378" s="4">
        <v>487</v>
      </c>
      <c r="K378" s="4"/>
      <c r="L378" s="4" t="s">
        <v>49</v>
      </c>
      <c r="M378" s="4" t="s">
        <v>11</v>
      </c>
      <c r="N378" s="4">
        <v>110</v>
      </c>
      <c r="O378" s="9" t="s">
        <v>50</v>
      </c>
      <c r="P378" s="5">
        <v>21.2</v>
      </c>
      <c r="Q378" s="5">
        <v>1102.4000000000001</v>
      </c>
      <c r="R378" s="4">
        <v>329.99607333333324</v>
      </c>
      <c r="S378" s="4" t="s">
        <v>60</v>
      </c>
      <c r="T378" s="67">
        <v>41509</v>
      </c>
      <c r="U378" s="67">
        <v>42702</v>
      </c>
      <c r="V378" s="4" t="s">
        <v>266</v>
      </c>
      <c r="W378" s="4" t="s">
        <v>1094</v>
      </c>
      <c r="X378" s="173" t="str">
        <f t="array" ref="X3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8" s="173">
        <f t="array" ref="Y3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30.150000000000002</v>
      </c>
      <c r="Z378" s="173">
        <f>Table1[[#This Row],[V2.0 TEC Requirement (kWh/wk)]]*52/3</f>
        <v>522.6</v>
      </c>
      <c r="AA378" s="173">
        <f>IF(ISNUMBER(Table1[[#This Row],[Typical Electricity Consumption (TEC) (kWh/yr)]]),Table1[[#This Row],[Typical Electricity Consumption (TEC) (kWh/yr)]]-IF(Table1[[#This Row],[Maximum Document Size Width]]&gt;=275,A3_Annual,0),"")</f>
        <v>329.99607333333324</v>
      </c>
      <c r="AB378" s="173">
        <f t="array" ref="AB3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188.8</v>
      </c>
    </row>
    <row r="379" spans="1:28" ht="69">
      <c r="A379" s="3">
        <v>2218691</v>
      </c>
      <c r="B379" s="4" t="s">
        <v>1085</v>
      </c>
      <c r="C379" s="4" t="s">
        <v>107</v>
      </c>
      <c r="D379" s="4" t="s">
        <v>1095</v>
      </c>
      <c r="E379" s="4" t="s">
        <v>1093</v>
      </c>
      <c r="F379" s="4"/>
      <c r="G379" s="4" t="s">
        <v>47</v>
      </c>
      <c r="H379" s="4" t="s">
        <v>48</v>
      </c>
      <c r="I379" s="4">
        <v>320</v>
      </c>
      <c r="J379" s="4">
        <v>487</v>
      </c>
      <c r="K379" s="4"/>
      <c r="L379" s="4" t="s">
        <v>49</v>
      </c>
      <c r="M379" s="4" t="s">
        <v>11</v>
      </c>
      <c r="N379" s="4">
        <v>120</v>
      </c>
      <c r="O379" s="9" t="s">
        <v>50</v>
      </c>
      <c r="P379" s="5">
        <v>22.6</v>
      </c>
      <c r="Q379" s="5">
        <v>1175.2</v>
      </c>
      <c r="R379" s="4">
        <v>348.46248666666662</v>
      </c>
      <c r="S379" s="4" t="s">
        <v>60</v>
      </c>
      <c r="T379" s="67">
        <v>41509</v>
      </c>
      <c r="U379" s="67">
        <v>42702</v>
      </c>
      <c r="V379" s="4" t="s">
        <v>266</v>
      </c>
      <c r="W379" s="4" t="s">
        <v>1096</v>
      </c>
      <c r="X379" s="173" t="str">
        <f t="array" ref="X3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79" s="173">
        <f t="array" ref="Y3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36.15</v>
      </c>
      <c r="Z379" s="173">
        <f>Table1[[#This Row],[V2.0 TEC Requirement (kWh/wk)]]*52/3</f>
        <v>626.6</v>
      </c>
      <c r="AA379" s="173">
        <f>IF(ISNUMBER(Table1[[#This Row],[Typical Electricity Consumption (TEC) (kWh/yr)]]),Table1[[#This Row],[Typical Electricity Consumption (TEC) (kWh/yr)]]-IF(Table1[[#This Row],[Maximum Document Size Width]]&gt;=275,A3_Annual,0),"")</f>
        <v>348.46248666666662</v>
      </c>
      <c r="AB379" s="173">
        <f t="array" ref="AB3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226.8</v>
      </c>
    </row>
    <row r="380" spans="1:28" ht="69">
      <c r="A380" s="3">
        <v>2284849</v>
      </c>
      <c r="B380" s="4" t="s">
        <v>1085</v>
      </c>
      <c r="C380" s="4" t="s">
        <v>107</v>
      </c>
      <c r="D380" s="4" t="s">
        <v>1097</v>
      </c>
      <c r="E380" s="4" t="s">
        <v>1093</v>
      </c>
      <c r="F380" s="4"/>
      <c r="G380" s="4" t="s">
        <v>47</v>
      </c>
      <c r="H380" s="4" t="s">
        <v>48</v>
      </c>
      <c r="I380" s="4">
        <v>320</v>
      </c>
      <c r="J380" s="4">
        <v>487</v>
      </c>
      <c r="K380" s="4"/>
      <c r="L380" s="4" t="s">
        <v>49</v>
      </c>
      <c r="M380" s="4" t="s">
        <v>11</v>
      </c>
      <c r="N380" s="4">
        <v>135</v>
      </c>
      <c r="O380" s="9" t="s">
        <v>50</v>
      </c>
      <c r="P380" s="5">
        <v>24.7</v>
      </c>
      <c r="Q380" s="5">
        <v>1284.4000000000001</v>
      </c>
      <c r="R380" s="4">
        <v>375.45426533333335</v>
      </c>
      <c r="S380" s="4" t="s">
        <v>60</v>
      </c>
      <c r="T380" s="67">
        <v>41509</v>
      </c>
      <c r="U380" s="67">
        <v>42702</v>
      </c>
      <c r="V380" s="4" t="s">
        <v>266</v>
      </c>
      <c r="W380" s="4" t="s">
        <v>1098</v>
      </c>
      <c r="X380" s="173" t="str">
        <f t="array" ref="X3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80" s="173">
        <f t="array" ref="Y3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45.15</v>
      </c>
      <c r="Z380" s="173">
        <f>Table1[[#This Row],[V2.0 TEC Requirement (kWh/wk)]]*52/3</f>
        <v>782.59999999999991</v>
      </c>
      <c r="AA380" s="173">
        <f>IF(ISNUMBER(Table1[[#This Row],[Typical Electricity Consumption (TEC) (kWh/yr)]]),Table1[[#This Row],[Typical Electricity Consumption (TEC) (kWh/yr)]]-IF(Table1[[#This Row],[Maximum Document Size Width]]&gt;=275,A3_Annual,0),"")</f>
        <v>375.45426533333335</v>
      </c>
      <c r="AB380" s="173">
        <f t="array" ref="AB3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283.8</v>
      </c>
    </row>
    <row r="381" spans="1:28" ht="69">
      <c r="A381" s="3">
        <v>2287905</v>
      </c>
      <c r="B381" s="4" t="s">
        <v>1085</v>
      </c>
      <c r="C381" s="4" t="s">
        <v>107</v>
      </c>
      <c r="D381" s="4" t="s">
        <v>1099</v>
      </c>
      <c r="E381" s="4" t="s">
        <v>1100</v>
      </c>
      <c r="F381" s="4"/>
      <c r="G381" s="4" t="s">
        <v>47</v>
      </c>
      <c r="H381" s="4" t="s">
        <v>48</v>
      </c>
      <c r="I381" s="4">
        <v>320</v>
      </c>
      <c r="J381" s="4">
        <v>320</v>
      </c>
      <c r="K381" s="4"/>
      <c r="L381" s="4" t="s">
        <v>49</v>
      </c>
      <c r="M381" s="4" t="s">
        <v>11</v>
      </c>
      <c r="N381" s="4">
        <v>140</v>
      </c>
      <c r="O381" s="9" t="s">
        <v>50</v>
      </c>
      <c r="P381" s="5">
        <v>22.8</v>
      </c>
      <c r="Q381" s="5">
        <v>1185.5999999999999</v>
      </c>
      <c r="R381" s="4">
        <v>397.46269333333328</v>
      </c>
      <c r="S381" s="4" t="s">
        <v>60</v>
      </c>
      <c r="T381" s="67">
        <v>42736</v>
      </c>
      <c r="U381" s="67">
        <v>42740</v>
      </c>
      <c r="V381" s="4" t="s">
        <v>266</v>
      </c>
      <c r="W381" s="4" t="s">
        <v>1101</v>
      </c>
      <c r="X381" s="173" t="str">
        <f t="array" ref="X3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81" s="173">
        <f t="array" ref="Y3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48.15</v>
      </c>
      <c r="Z381" s="173">
        <f>Table1[[#This Row],[V2.0 TEC Requirement (kWh/wk)]]*52/3</f>
        <v>834.59999999999991</v>
      </c>
      <c r="AA381" s="173">
        <f>IF(ISNUMBER(Table1[[#This Row],[Typical Electricity Consumption (TEC) (kWh/yr)]]),Table1[[#This Row],[Typical Electricity Consumption (TEC) (kWh/yr)]]-IF(Table1[[#This Row],[Maximum Document Size Width]]&gt;=275,A3_Annual,0),"")</f>
        <v>397.46269333333328</v>
      </c>
      <c r="AB381" s="173">
        <f t="array" ref="AB3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302.8</v>
      </c>
    </row>
    <row r="382" spans="1:28" ht="34.9">
      <c r="A382" s="3">
        <v>2253455</v>
      </c>
      <c r="B382" s="4" t="s">
        <v>1085</v>
      </c>
      <c r="C382" s="4" t="s">
        <v>1102</v>
      </c>
      <c r="D382" s="4" t="s">
        <v>1103</v>
      </c>
      <c r="E382" s="4" t="s">
        <v>1104</v>
      </c>
      <c r="F382" s="4"/>
      <c r="G382" s="4" t="s">
        <v>55</v>
      </c>
      <c r="H382" s="4" t="s">
        <v>48</v>
      </c>
      <c r="I382" s="4">
        <v>320</v>
      </c>
      <c r="J382" s="4">
        <v>487</v>
      </c>
      <c r="K382" s="4"/>
      <c r="L382" s="4" t="s">
        <v>49</v>
      </c>
      <c r="M382" s="4" t="s">
        <v>11</v>
      </c>
      <c r="N382" s="4">
        <v>254</v>
      </c>
      <c r="O382" s="9" t="s">
        <v>50</v>
      </c>
      <c r="P382" s="5">
        <v>101.4</v>
      </c>
      <c r="Q382" s="5">
        <v>5272.8</v>
      </c>
      <c r="R382" s="4">
        <v>1812.5964306666667</v>
      </c>
      <c r="S382" s="4" t="s">
        <v>60</v>
      </c>
      <c r="T382" s="67">
        <v>41285</v>
      </c>
      <c r="U382" s="67">
        <v>42702</v>
      </c>
      <c r="V382" s="4" t="s">
        <v>187</v>
      </c>
      <c r="W382" s="4" t="s">
        <v>1105</v>
      </c>
      <c r="X382" s="173" t="str">
        <f t="array" ref="X3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82" s="173">
        <f t="array" ref="Y3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102.10000000000001</v>
      </c>
      <c r="Z382" s="173">
        <f>Table1[[#This Row],[V2.0 TEC Requirement (kWh/wk)]]*52/3</f>
        <v>1769.7333333333336</v>
      </c>
      <c r="AA382" s="173">
        <f>IF(ISNUMBER(Table1[[#This Row],[Typical Electricity Consumption (TEC) (kWh/yr)]]),Table1[[#This Row],[Typical Electricity Consumption (TEC) (kWh/yr)]]-IF(Table1[[#This Row],[Maximum Document Size Width]]&gt;=275,A3_Annual,0),"")</f>
        <v>1812.5964306666667</v>
      </c>
      <c r="AB382" s="173">
        <f t="array" ref="AB3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1439.6999999999998</v>
      </c>
    </row>
    <row r="383" spans="1:28" ht="34.9">
      <c r="A383" s="3">
        <v>2253456</v>
      </c>
      <c r="B383" s="4" t="s">
        <v>1085</v>
      </c>
      <c r="C383" s="4" t="s">
        <v>1102</v>
      </c>
      <c r="D383" s="4" t="s">
        <v>1106</v>
      </c>
      <c r="E383" s="4" t="s">
        <v>1104</v>
      </c>
      <c r="F383" s="4"/>
      <c r="G383" s="4" t="s">
        <v>55</v>
      </c>
      <c r="H383" s="4" t="s">
        <v>48</v>
      </c>
      <c r="I383" s="4">
        <v>320</v>
      </c>
      <c r="J383" s="4">
        <v>487</v>
      </c>
      <c r="K383" s="4"/>
      <c r="L383" s="4" t="s">
        <v>49</v>
      </c>
      <c r="M383" s="4" t="s">
        <v>11</v>
      </c>
      <c r="N383" s="4">
        <v>313</v>
      </c>
      <c r="O383" s="9" t="s">
        <v>50</v>
      </c>
      <c r="P383" s="5">
        <v>134.5</v>
      </c>
      <c r="Q383" s="5">
        <v>6994</v>
      </c>
      <c r="R383" s="4">
        <v>2222.2336499999997</v>
      </c>
      <c r="S383" s="4" t="s">
        <v>60</v>
      </c>
      <c r="T383" s="67">
        <v>41285</v>
      </c>
      <c r="U383" s="67">
        <v>42702</v>
      </c>
      <c r="V383" s="4" t="s">
        <v>187</v>
      </c>
      <c r="W383" s="4" t="s">
        <v>1107</v>
      </c>
      <c r="X383" s="173" t="str">
        <f t="array" ref="X3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83" s="173">
        <f t="array" ref="Y3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134.55000000000001</v>
      </c>
      <c r="Z383" s="173">
        <f>Table1[[#This Row],[V2.0 TEC Requirement (kWh/wk)]]*52/3</f>
        <v>2332.2000000000003</v>
      </c>
      <c r="AA383" s="173">
        <f>IF(ISNUMBER(Table1[[#This Row],[Typical Electricity Consumption (TEC) (kWh/yr)]]),Table1[[#This Row],[Typical Electricity Consumption (TEC) (kWh/yr)]]-IF(Table1[[#This Row],[Maximum Document Size Width]]&gt;=275,A3_Annual,0),"")</f>
        <v>2222.2336499999997</v>
      </c>
      <c r="AB383" s="173">
        <f t="array" ref="AB3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2041.5</v>
      </c>
    </row>
    <row r="384" spans="1:28" ht="34.9">
      <c r="A384" s="3">
        <v>2305722</v>
      </c>
      <c r="B384" s="4" t="s">
        <v>1085</v>
      </c>
      <c r="C384" s="4" t="s">
        <v>1102</v>
      </c>
      <c r="D384" s="4" t="s">
        <v>1108</v>
      </c>
      <c r="E384" s="4" t="s">
        <v>1104</v>
      </c>
      <c r="F384" s="4"/>
      <c r="G384" s="4" t="s">
        <v>55</v>
      </c>
      <c r="H384" s="4" t="s">
        <v>48</v>
      </c>
      <c r="I384" s="4">
        <v>320</v>
      </c>
      <c r="J384" s="4">
        <v>487</v>
      </c>
      <c r="K384" s="4"/>
      <c r="L384" s="4" t="s">
        <v>49</v>
      </c>
      <c r="M384" s="4" t="s">
        <v>11</v>
      </c>
      <c r="N384" s="4">
        <v>328</v>
      </c>
      <c r="O384" s="9" t="s">
        <v>50</v>
      </c>
      <c r="P384" s="5">
        <v>120.9</v>
      </c>
      <c r="Q384" s="5">
        <v>6286.8</v>
      </c>
      <c r="R384" s="4">
        <v>1983.1260106666664</v>
      </c>
      <c r="S384" s="4" t="s">
        <v>60</v>
      </c>
      <c r="T384" s="67">
        <v>41285</v>
      </c>
      <c r="U384" s="67">
        <v>43038</v>
      </c>
      <c r="V384" s="4" t="s">
        <v>187</v>
      </c>
      <c r="W384" s="4" t="s">
        <v>1109</v>
      </c>
      <c r="X384" s="173" t="str">
        <f t="array" ref="X3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84" s="173">
        <f t="array" ref="Y3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142.80000000000001</v>
      </c>
      <c r="Z384" s="173">
        <f>Table1[[#This Row],[V2.0 TEC Requirement (kWh/wk)]]*52/3</f>
        <v>2475.2000000000003</v>
      </c>
      <c r="AA384" s="173">
        <f>IF(ISNUMBER(Table1[[#This Row],[Typical Electricity Consumption (TEC) (kWh/yr)]]),Table1[[#This Row],[Typical Electricity Consumption (TEC) (kWh/yr)]]-IF(Table1[[#This Row],[Maximum Document Size Width]]&gt;=275,A3_Annual,0),"")</f>
        <v>1983.1260106666664</v>
      </c>
      <c r="AB384" s="173">
        <f t="array" ref="AB3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2194.5</v>
      </c>
    </row>
    <row r="385" spans="1:28" ht="34.9">
      <c r="A385" s="3">
        <v>2305723</v>
      </c>
      <c r="B385" s="4" t="s">
        <v>1085</v>
      </c>
      <c r="C385" s="4" t="s">
        <v>1102</v>
      </c>
      <c r="D385" s="4" t="s">
        <v>1110</v>
      </c>
      <c r="E385" s="4" t="s">
        <v>1104</v>
      </c>
      <c r="F385" s="4"/>
      <c r="G385" s="4" t="s">
        <v>55</v>
      </c>
      <c r="H385" s="4" t="s">
        <v>48</v>
      </c>
      <c r="I385" s="4">
        <v>320</v>
      </c>
      <c r="J385" s="4">
        <v>487</v>
      </c>
      <c r="K385" s="4"/>
      <c r="L385" s="4" t="s">
        <v>49</v>
      </c>
      <c r="M385" s="4" t="s">
        <v>11</v>
      </c>
      <c r="N385" s="4">
        <v>272</v>
      </c>
      <c r="O385" s="9" t="s">
        <v>50</v>
      </c>
      <c r="P385" s="5">
        <v>106.3</v>
      </c>
      <c r="Q385" s="5">
        <v>5527.6</v>
      </c>
      <c r="R385" s="4">
        <v>1791.0980359999999</v>
      </c>
      <c r="S385" s="4" t="s">
        <v>60</v>
      </c>
      <c r="T385" s="67">
        <v>41285</v>
      </c>
      <c r="U385" s="67">
        <v>43038</v>
      </c>
      <c r="V385" s="4" t="s">
        <v>187</v>
      </c>
      <c r="W385" s="4" t="s">
        <v>1111</v>
      </c>
      <c r="X385" s="173" t="str">
        <f t="array" ref="X3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85" s="173">
        <f t="array" ref="Y3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112.00000000000001</v>
      </c>
      <c r="Z385" s="173">
        <f>Table1[[#This Row],[V2.0 TEC Requirement (kWh/wk)]]*52/3</f>
        <v>1941.3333333333337</v>
      </c>
      <c r="AA385" s="173">
        <f>IF(ISNUMBER(Table1[[#This Row],[Typical Electricity Consumption (TEC) (kWh/yr)]]),Table1[[#This Row],[Typical Electricity Consumption (TEC) (kWh/yr)]]-IF(Table1[[#This Row],[Maximum Document Size Width]]&gt;=275,A3_Annual,0),"")</f>
        <v>1791.0980359999999</v>
      </c>
      <c r="AB385" s="173">
        <f t="array" ref="AB3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1623.2999999999997</v>
      </c>
    </row>
    <row r="386" spans="1:28" ht="23.45">
      <c r="A386" s="3">
        <v>2281989</v>
      </c>
      <c r="B386" s="4" t="s">
        <v>1112</v>
      </c>
      <c r="C386" s="4" t="s">
        <v>1113</v>
      </c>
      <c r="D386" s="4" t="s">
        <v>1114</v>
      </c>
      <c r="E386" s="4" t="s">
        <v>1115</v>
      </c>
      <c r="F386" s="4"/>
      <c r="G386" s="4" t="s">
        <v>55</v>
      </c>
      <c r="H386" s="4" t="s">
        <v>48</v>
      </c>
      <c r="I386" s="4">
        <v>330</v>
      </c>
      <c r="J386" s="4">
        <v>1321</v>
      </c>
      <c r="K386" s="4"/>
      <c r="L386" s="4" t="s">
        <v>49</v>
      </c>
      <c r="M386" s="4" t="s">
        <v>14</v>
      </c>
      <c r="N386" s="4">
        <v>50</v>
      </c>
      <c r="O386" s="9" t="s">
        <v>50</v>
      </c>
      <c r="P386" s="5">
        <v>5.0999999999999996</v>
      </c>
      <c r="Q386" s="5">
        <v>265.2</v>
      </c>
      <c r="R386" s="4">
        <v>87.885858666666678</v>
      </c>
      <c r="S386" s="4" t="s">
        <v>60</v>
      </c>
      <c r="T386" s="67">
        <v>42737</v>
      </c>
      <c r="U386" s="67">
        <v>42659</v>
      </c>
      <c r="V386" s="4" t="s">
        <v>187</v>
      </c>
      <c r="W386" s="4" t="s">
        <v>1116</v>
      </c>
      <c r="X386" s="173" t="str">
        <f t="array" ref="X3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86" s="173">
        <f t="array" ref="Y3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8.15</v>
      </c>
      <c r="Z386" s="173">
        <f>Table1[[#This Row],[V2.0 TEC Requirement (kWh/wk)]]*52/3</f>
        <v>141.26666666666668</v>
      </c>
      <c r="AA386" s="173">
        <f>IF(ISNUMBER(Table1[[#This Row],[Typical Electricity Consumption (TEC) (kWh/yr)]]),Table1[[#This Row],[Typical Electricity Consumption (TEC) (kWh/yr)]]-IF(Table1[[#This Row],[Maximum Document Size Width]]&gt;=275,A3_Annual,0),"")</f>
        <v>87.885858666666678</v>
      </c>
      <c r="AB386" s="173">
        <f t="array" ref="AB3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387" spans="1:28" ht="23.45">
      <c r="A387" s="3">
        <v>2241185</v>
      </c>
      <c r="B387" s="4" t="s">
        <v>1112</v>
      </c>
      <c r="C387" s="4" t="s">
        <v>1117</v>
      </c>
      <c r="D387" s="4" t="s">
        <v>1118</v>
      </c>
      <c r="E387" s="4" t="s">
        <v>1119</v>
      </c>
      <c r="F387" s="4"/>
      <c r="G387" s="4" t="s">
        <v>47</v>
      </c>
      <c r="H387" s="4" t="s">
        <v>48</v>
      </c>
      <c r="I387" s="4">
        <v>216</v>
      </c>
      <c r="J387" s="4">
        <v>1320</v>
      </c>
      <c r="K387" s="4"/>
      <c r="L387" s="4" t="s">
        <v>49</v>
      </c>
      <c r="M387" s="4" t="s">
        <v>11</v>
      </c>
      <c r="N387" s="4">
        <v>55</v>
      </c>
      <c r="O387" s="9" t="s">
        <v>50</v>
      </c>
      <c r="P387" s="5">
        <v>3.1</v>
      </c>
      <c r="Q387" s="5">
        <v>161.19999999999999</v>
      </c>
      <c r="R387" s="4">
        <v>59.628399999999999</v>
      </c>
      <c r="S387" s="4" t="s">
        <v>1120</v>
      </c>
      <c r="T387" s="67">
        <v>42143</v>
      </c>
      <c r="U387" s="67">
        <v>42123</v>
      </c>
      <c r="V387" s="4" t="s">
        <v>187</v>
      </c>
      <c r="W387" s="4" t="s">
        <v>1121</v>
      </c>
      <c r="X387" s="173" t="str">
        <f t="array" ref="X3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87" s="173">
        <f t="array" ref="Y3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387" s="173">
        <f>Table1[[#This Row],[V2.0 TEC Requirement (kWh/wk)]]*52/3</f>
        <v>97.066666666666663</v>
      </c>
      <c r="AA387" s="173">
        <f>IF(ISNUMBER(Table1[[#This Row],[Typical Electricity Consumption (TEC) (kWh/yr)]]),Table1[[#This Row],[Typical Electricity Consumption (TEC) (kWh/yr)]]-IF(Table1[[#This Row],[Maximum Document Size Width]]&gt;=275,A3_Annual,0),"")</f>
        <v>59.628399999999999</v>
      </c>
      <c r="AB387" s="173">
        <f t="array" ref="AB3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88" spans="1:28" ht="23.45">
      <c r="A388" s="3">
        <v>2241188</v>
      </c>
      <c r="B388" s="4" t="s">
        <v>1112</v>
      </c>
      <c r="C388" s="4" t="s">
        <v>1117</v>
      </c>
      <c r="D388" s="4" t="s">
        <v>1122</v>
      </c>
      <c r="E388" s="4" t="s">
        <v>1119</v>
      </c>
      <c r="F388" s="4"/>
      <c r="G388" s="4" t="s">
        <v>47</v>
      </c>
      <c r="H388" s="4" t="s">
        <v>48</v>
      </c>
      <c r="I388" s="4">
        <v>216</v>
      </c>
      <c r="J388" s="4">
        <v>1320</v>
      </c>
      <c r="K388" s="4"/>
      <c r="L388" s="4" t="s">
        <v>49</v>
      </c>
      <c r="M388" s="4" t="s">
        <v>11</v>
      </c>
      <c r="N388" s="4">
        <v>49</v>
      </c>
      <c r="O388" s="9" t="s">
        <v>50</v>
      </c>
      <c r="P388" s="5">
        <v>3.1</v>
      </c>
      <c r="Q388" s="5">
        <v>161.19999999999999</v>
      </c>
      <c r="R388" s="4">
        <v>61.768199999999993</v>
      </c>
      <c r="S388" s="4" t="s">
        <v>1120</v>
      </c>
      <c r="T388" s="67">
        <v>42143</v>
      </c>
      <c r="U388" s="67">
        <v>42123</v>
      </c>
      <c r="V388" s="4" t="s">
        <v>187</v>
      </c>
      <c r="W388" s="4" t="s">
        <v>1123</v>
      </c>
      <c r="X388" s="173" t="str">
        <f t="array" ref="X3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88" s="173">
        <f t="array" ref="Y3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4.24</v>
      </c>
      <c r="Z388" s="173">
        <f>Table1[[#This Row],[V2.0 TEC Requirement (kWh/wk)]]*52/3</f>
        <v>73.493333333333339</v>
      </c>
      <c r="AA388" s="173">
        <f>IF(ISNUMBER(Table1[[#This Row],[Typical Electricity Consumption (TEC) (kWh/yr)]]),Table1[[#This Row],[Typical Electricity Consumption (TEC) (kWh/yr)]]-IF(Table1[[#This Row],[Maximum Document Size Width]]&gt;=275,A3_Annual,0),"")</f>
        <v>61.768199999999993</v>
      </c>
      <c r="AB388" s="173">
        <f t="array" ref="AB3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35.799999999999997</v>
      </c>
    </row>
    <row r="389" spans="1:28" ht="23.45">
      <c r="A389" s="3">
        <v>2241189</v>
      </c>
      <c r="B389" s="4" t="s">
        <v>1112</v>
      </c>
      <c r="C389" s="4" t="s">
        <v>1117</v>
      </c>
      <c r="D389" s="4" t="s">
        <v>1124</v>
      </c>
      <c r="E389" s="4" t="s">
        <v>1119</v>
      </c>
      <c r="F389" s="4"/>
      <c r="G389" s="4" t="s">
        <v>47</v>
      </c>
      <c r="H389" s="4" t="s">
        <v>48</v>
      </c>
      <c r="I389" s="4">
        <v>216</v>
      </c>
      <c r="J389" s="4">
        <v>1320</v>
      </c>
      <c r="K389" s="4"/>
      <c r="L389" s="4" t="s">
        <v>49</v>
      </c>
      <c r="M389" s="4" t="s">
        <v>11</v>
      </c>
      <c r="N389" s="4">
        <v>55</v>
      </c>
      <c r="O389" s="9" t="s">
        <v>50</v>
      </c>
      <c r="P389" s="5">
        <v>3.1</v>
      </c>
      <c r="Q389" s="5">
        <v>161.19999999999999</v>
      </c>
      <c r="R389" s="4">
        <v>59.628399999999999</v>
      </c>
      <c r="S389" s="4" t="s">
        <v>1120</v>
      </c>
      <c r="T389" s="67">
        <v>42143</v>
      </c>
      <c r="U389" s="67">
        <v>42123</v>
      </c>
      <c r="V389" s="4" t="s">
        <v>187</v>
      </c>
      <c r="W389" s="4" t="s">
        <v>1125</v>
      </c>
      <c r="X389" s="173" t="str">
        <f t="array" ref="X3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89" s="173">
        <f t="array" ref="Y3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389" s="173">
        <f>Table1[[#This Row],[V2.0 TEC Requirement (kWh/wk)]]*52/3</f>
        <v>97.066666666666663</v>
      </c>
      <c r="AA389" s="173">
        <f>IF(ISNUMBER(Table1[[#This Row],[Typical Electricity Consumption (TEC) (kWh/yr)]]),Table1[[#This Row],[Typical Electricity Consumption (TEC) (kWh/yr)]]-IF(Table1[[#This Row],[Maximum Document Size Width]]&gt;=275,A3_Annual,0),"")</f>
        <v>59.628399999999999</v>
      </c>
      <c r="AB389" s="173">
        <f t="array" ref="AB3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90" spans="1:28" ht="23.45">
      <c r="A390" s="3">
        <v>2241100</v>
      </c>
      <c r="B390" s="4" t="s">
        <v>1112</v>
      </c>
      <c r="C390" s="4" t="s">
        <v>1117</v>
      </c>
      <c r="D390" s="4" t="s">
        <v>1126</v>
      </c>
      <c r="E390" s="4" t="s">
        <v>1127</v>
      </c>
      <c r="F390" s="4"/>
      <c r="G390" s="4" t="s">
        <v>47</v>
      </c>
      <c r="H390" s="4" t="s">
        <v>48</v>
      </c>
      <c r="I390" s="4">
        <v>216</v>
      </c>
      <c r="J390" s="4">
        <v>1320</v>
      </c>
      <c r="K390" s="4"/>
      <c r="L390" s="4" t="s">
        <v>49</v>
      </c>
      <c r="M390" s="4" t="s">
        <v>11</v>
      </c>
      <c r="N390" s="4">
        <v>55</v>
      </c>
      <c r="O390" s="9" t="s">
        <v>50</v>
      </c>
      <c r="P390" s="5">
        <v>3.4</v>
      </c>
      <c r="Q390" s="5">
        <v>176.8</v>
      </c>
      <c r="R390" s="4">
        <v>64.482600000000005</v>
      </c>
      <c r="S390" s="4" t="s">
        <v>1120</v>
      </c>
      <c r="T390" s="67">
        <v>42143</v>
      </c>
      <c r="U390" s="67">
        <v>42123</v>
      </c>
      <c r="V390" s="4" t="s">
        <v>187</v>
      </c>
      <c r="W390" s="4" t="s">
        <v>1128</v>
      </c>
      <c r="X390" s="173" t="str">
        <f t="array" ref="X3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0" s="173">
        <f t="array" ref="Y3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390" s="173">
        <f>Table1[[#This Row],[V2.0 TEC Requirement (kWh/wk)]]*52/3</f>
        <v>97.066666666666663</v>
      </c>
      <c r="AA390" s="173">
        <f>IF(ISNUMBER(Table1[[#This Row],[Typical Electricity Consumption (TEC) (kWh/yr)]]),Table1[[#This Row],[Typical Electricity Consumption (TEC) (kWh/yr)]]-IF(Table1[[#This Row],[Maximum Document Size Width]]&gt;=275,A3_Annual,0),"")</f>
        <v>64.482600000000005</v>
      </c>
      <c r="AB390" s="173">
        <f t="array" ref="AB3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91" spans="1:28" ht="23.45">
      <c r="A391" s="3">
        <v>2241101</v>
      </c>
      <c r="B391" s="4" t="s">
        <v>1112</v>
      </c>
      <c r="C391" s="4" t="s">
        <v>1117</v>
      </c>
      <c r="D391" s="4" t="s">
        <v>1129</v>
      </c>
      <c r="E391" s="4" t="s">
        <v>1127</v>
      </c>
      <c r="F391" s="4"/>
      <c r="G391" s="4" t="s">
        <v>47</v>
      </c>
      <c r="H391" s="4" t="s">
        <v>48</v>
      </c>
      <c r="I391" s="4">
        <v>216</v>
      </c>
      <c r="J391" s="4">
        <v>1320</v>
      </c>
      <c r="K391" s="4"/>
      <c r="L391" s="4" t="s">
        <v>49</v>
      </c>
      <c r="M391" s="4" t="s">
        <v>11</v>
      </c>
      <c r="N391" s="4">
        <v>55</v>
      </c>
      <c r="O391" s="9" t="s">
        <v>50</v>
      </c>
      <c r="P391" s="5">
        <v>3.4</v>
      </c>
      <c r="Q391" s="5">
        <v>176.8</v>
      </c>
      <c r="R391" s="4">
        <v>64.482600000000005</v>
      </c>
      <c r="S391" s="4" t="s">
        <v>1120</v>
      </c>
      <c r="T391" s="67">
        <v>42143</v>
      </c>
      <c r="U391" s="67">
        <v>42123</v>
      </c>
      <c r="V391" s="4" t="s">
        <v>187</v>
      </c>
      <c r="W391" s="4" t="s">
        <v>1130</v>
      </c>
      <c r="X391" s="173" t="str">
        <f t="array" ref="X3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1" s="173">
        <f t="array" ref="Y3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391" s="173">
        <f>Table1[[#This Row],[V2.0 TEC Requirement (kWh/wk)]]*52/3</f>
        <v>97.066666666666663</v>
      </c>
      <c r="AA391" s="173">
        <f>IF(ISNUMBER(Table1[[#This Row],[Typical Electricity Consumption (TEC) (kWh/yr)]]),Table1[[#This Row],[Typical Electricity Consumption (TEC) (kWh/yr)]]-IF(Table1[[#This Row],[Maximum Document Size Width]]&gt;=275,A3_Annual,0),"")</f>
        <v>64.482600000000005</v>
      </c>
      <c r="AB391" s="173">
        <f t="array" ref="AB3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92" spans="1:28" ht="23.45">
      <c r="A392" s="3">
        <v>2241102</v>
      </c>
      <c r="B392" s="4" t="s">
        <v>1112</v>
      </c>
      <c r="C392" s="4" t="s">
        <v>1117</v>
      </c>
      <c r="D392" s="4" t="s">
        <v>1131</v>
      </c>
      <c r="E392" s="4" t="s">
        <v>1127</v>
      </c>
      <c r="F392" s="4"/>
      <c r="G392" s="4" t="s">
        <v>47</v>
      </c>
      <c r="H392" s="4" t="s">
        <v>48</v>
      </c>
      <c r="I392" s="4">
        <v>216</v>
      </c>
      <c r="J392" s="4">
        <v>1320</v>
      </c>
      <c r="K392" s="4"/>
      <c r="L392" s="4" t="s">
        <v>49</v>
      </c>
      <c r="M392" s="4" t="s">
        <v>11</v>
      </c>
      <c r="N392" s="4">
        <v>55</v>
      </c>
      <c r="O392" s="9" t="s">
        <v>50</v>
      </c>
      <c r="P392" s="5">
        <v>3.4</v>
      </c>
      <c r="Q392" s="5">
        <v>176.8</v>
      </c>
      <c r="R392" s="4">
        <v>64.482600000000005</v>
      </c>
      <c r="S392" s="4" t="s">
        <v>1120</v>
      </c>
      <c r="T392" s="67">
        <v>42143</v>
      </c>
      <c r="U392" s="67">
        <v>42123</v>
      </c>
      <c r="V392" s="4" t="s">
        <v>187</v>
      </c>
      <c r="W392" s="4" t="s">
        <v>1132</v>
      </c>
      <c r="X392" s="173" t="str">
        <f t="array" ref="X3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2" s="173">
        <f t="array" ref="Y3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392" s="173">
        <f>Table1[[#This Row],[V2.0 TEC Requirement (kWh/wk)]]*52/3</f>
        <v>97.066666666666663</v>
      </c>
      <c r="AA392" s="173">
        <f>IF(ISNUMBER(Table1[[#This Row],[Typical Electricity Consumption (TEC) (kWh/yr)]]),Table1[[#This Row],[Typical Electricity Consumption (TEC) (kWh/yr)]]-IF(Table1[[#This Row],[Maximum Document Size Width]]&gt;=275,A3_Annual,0),"")</f>
        <v>64.482600000000005</v>
      </c>
      <c r="AB392" s="173">
        <f t="array" ref="AB3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93" spans="1:28" ht="23.45">
      <c r="A393" s="3">
        <v>2241103</v>
      </c>
      <c r="B393" s="4" t="s">
        <v>1112</v>
      </c>
      <c r="C393" s="4" t="s">
        <v>1117</v>
      </c>
      <c r="D393" s="4" t="s">
        <v>1133</v>
      </c>
      <c r="E393" s="4" t="s">
        <v>1127</v>
      </c>
      <c r="F393" s="4"/>
      <c r="G393" s="4" t="s">
        <v>47</v>
      </c>
      <c r="H393" s="4" t="s">
        <v>48</v>
      </c>
      <c r="I393" s="4">
        <v>216</v>
      </c>
      <c r="J393" s="4">
        <v>1320</v>
      </c>
      <c r="K393" s="4"/>
      <c r="L393" s="4" t="s">
        <v>49</v>
      </c>
      <c r="M393" s="4" t="s">
        <v>11</v>
      </c>
      <c r="N393" s="4">
        <v>55</v>
      </c>
      <c r="O393" s="9" t="s">
        <v>50</v>
      </c>
      <c r="P393" s="5">
        <v>3.4</v>
      </c>
      <c r="Q393" s="5">
        <v>176.8</v>
      </c>
      <c r="R393" s="4">
        <v>64.482600000000005</v>
      </c>
      <c r="S393" s="4" t="s">
        <v>1120</v>
      </c>
      <c r="T393" s="67">
        <v>42143</v>
      </c>
      <c r="U393" s="67">
        <v>42123</v>
      </c>
      <c r="V393" s="4" t="s">
        <v>187</v>
      </c>
      <c r="W393" s="4" t="s">
        <v>1134</v>
      </c>
      <c r="X393" s="173" t="str">
        <f t="array" ref="X3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3" s="173">
        <f t="array" ref="Y3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5.6</v>
      </c>
      <c r="Z393" s="173">
        <f>Table1[[#This Row],[V2.0 TEC Requirement (kWh/wk)]]*52/3</f>
        <v>97.066666666666663</v>
      </c>
      <c r="AA393" s="173">
        <f>IF(ISNUMBER(Table1[[#This Row],[Typical Electricity Consumption (TEC) (kWh/yr)]]),Table1[[#This Row],[Typical Electricity Consumption (TEC) (kWh/yr)]]-IF(Table1[[#This Row],[Maximum Document Size Width]]&gt;=275,A3_Annual,0),"")</f>
        <v>64.482600000000005</v>
      </c>
      <c r="AB393" s="173">
        <f t="array" ref="AB3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394" spans="1:28" ht="23.45">
      <c r="A394" s="3">
        <v>2243809</v>
      </c>
      <c r="B394" s="4" t="s">
        <v>1112</v>
      </c>
      <c r="C394" s="4" t="s">
        <v>1117</v>
      </c>
      <c r="D394" s="4" t="s">
        <v>1135</v>
      </c>
      <c r="E394" s="4" t="s">
        <v>1136</v>
      </c>
      <c r="F394" s="4"/>
      <c r="G394" s="4" t="s">
        <v>47</v>
      </c>
      <c r="H394" s="4" t="s">
        <v>48</v>
      </c>
      <c r="I394" s="4">
        <v>216</v>
      </c>
      <c r="J394" s="4">
        <v>1321</v>
      </c>
      <c r="K394" s="4"/>
      <c r="L394" s="4" t="s">
        <v>49</v>
      </c>
      <c r="M394" s="4" t="s">
        <v>11</v>
      </c>
      <c r="N394" s="4">
        <v>47</v>
      </c>
      <c r="O394" s="9" t="s">
        <v>50</v>
      </c>
      <c r="P394" s="5">
        <v>2.4</v>
      </c>
      <c r="Q394" s="5">
        <v>124.8</v>
      </c>
      <c r="R394" s="4">
        <v>40.002646666666664</v>
      </c>
      <c r="S394" s="4" t="s">
        <v>1137</v>
      </c>
      <c r="T394" s="67">
        <v>42247</v>
      </c>
      <c r="U394" s="67">
        <v>42197</v>
      </c>
      <c r="V394" s="4" t="s">
        <v>187</v>
      </c>
      <c r="W394" s="4" t="s">
        <v>1138</v>
      </c>
      <c r="X394" s="173" t="str">
        <f t="array" ref="X3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4" s="173">
        <f t="array" ref="Y3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394" s="173">
        <f>Table1[[#This Row],[V2.0 TEC Requirement (kWh/wk)]]*52/3</f>
        <v>69.679999999999993</v>
      </c>
      <c r="AA394" s="173">
        <f>IF(ISNUMBER(Table1[[#This Row],[Typical Electricity Consumption (TEC) (kWh/yr)]]),Table1[[#This Row],[Typical Electricity Consumption (TEC) (kWh/yr)]]-IF(Table1[[#This Row],[Maximum Document Size Width]]&gt;=275,A3_Annual,0),"")</f>
        <v>40.002646666666664</v>
      </c>
      <c r="AB394" s="173">
        <f t="array" ref="AB3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395" spans="1:28" ht="23.45">
      <c r="A395" s="3">
        <v>2310088</v>
      </c>
      <c r="B395" s="4" t="s">
        <v>1112</v>
      </c>
      <c r="C395" s="4" t="s">
        <v>1117</v>
      </c>
      <c r="D395" s="4" t="s">
        <v>1139</v>
      </c>
      <c r="E395" s="4" t="s">
        <v>1136</v>
      </c>
      <c r="F395" s="4"/>
      <c r="G395" s="4" t="s">
        <v>47</v>
      </c>
      <c r="H395" s="4" t="s">
        <v>48</v>
      </c>
      <c r="I395" s="4">
        <v>216</v>
      </c>
      <c r="J395" s="4">
        <v>1321</v>
      </c>
      <c r="K395" s="4"/>
      <c r="L395" s="4" t="s">
        <v>49</v>
      </c>
      <c r="M395" s="4" t="s">
        <v>11</v>
      </c>
      <c r="N395" s="4">
        <v>35</v>
      </c>
      <c r="O395" s="9" t="s">
        <v>50</v>
      </c>
      <c r="P395" s="5">
        <v>2</v>
      </c>
      <c r="Q395" s="5">
        <v>104</v>
      </c>
      <c r="R395" s="4">
        <v>36.381410000000002</v>
      </c>
      <c r="S395" s="4" t="s">
        <v>60</v>
      </c>
      <c r="T395" s="67">
        <v>42004</v>
      </c>
      <c r="U395" s="67">
        <v>43136</v>
      </c>
      <c r="V395" s="4" t="s">
        <v>187</v>
      </c>
      <c r="W395" s="4" t="s">
        <v>1140</v>
      </c>
      <c r="X395" s="173" t="str">
        <f t="array" ref="X3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5" s="173">
        <f t="array" ref="Y3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395" s="173">
        <f>Table1[[#This Row],[V2.0 TEC Requirement (kWh/wk)]]*52/3</f>
        <v>46.800000000000004</v>
      </c>
      <c r="AA395" s="173">
        <f>IF(ISNUMBER(Table1[[#This Row],[Typical Electricity Consumption (TEC) (kWh/yr)]]),Table1[[#This Row],[Typical Electricity Consumption (TEC) (kWh/yr)]]-IF(Table1[[#This Row],[Maximum Document Size Width]]&gt;=275,A3_Annual,0),"")</f>
        <v>36.381410000000002</v>
      </c>
      <c r="AB395" s="173">
        <f t="array" ref="AB3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396" spans="1:28" ht="23.45">
      <c r="A396" s="3">
        <v>2243810</v>
      </c>
      <c r="B396" s="4" t="s">
        <v>1112</v>
      </c>
      <c r="C396" s="4" t="s">
        <v>1117</v>
      </c>
      <c r="D396" s="4" t="s">
        <v>1135</v>
      </c>
      <c r="E396" s="4" t="s">
        <v>1141</v>
      </c>
      <c r="F396" s="4"/>
      <c r="G396" s="4" t="s">
        <v>47</v>
      </c>
      <c r="H396" s="4" t="s">
        <v>48</v>
      </c>
      <c r="I396" s="4">
        <v>216</v>
      </c>
      <c r="J396" s="4">
        <v>1321</v>
      </c>
      <c r="K396" s="4"/>
      <c r="L396" s="4" t="s">
        <v>49</v>
      </c>
      <c r="M396" s="4" t="s">
        <v>11</v>
      </c>
      <c r="N396" s="4">
        <v>47</v>
      </c>
      <c r="O396" s="9" t="s">
        <v>50</v>
      </c>
      <c r="P396" s="5">
        <v>2.5</v>
      </c>
      <c r="Q396" s="5">
        <v>130</v>
      </c>
      <c r="R396" s="4">
        <v>42.958500000000001</v>
      </c>
      <c r="S396" s="4" t="s">
        <v>1137</v>
      </c>
      <c r="T396" s="67">
        <v>42247</v>
      </c>
      <c r="U396" s="67">
        <v>42197</v>
      </c>
      <c r="V396" s="4" t="s">
        <v>187</v>
      </c>
      <c r="W396" s="4" t="s">
        <v>1142</v>
      </c>
      <c r="X396" s="173" t="str">
        <f t="array" ref="X3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6" s="173">
        <f t="array" ref="Y3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396" s="173">
        <f>Table1[[#This Row],[V2.0 TEC Requirement (kWh/wk)]]*52/3</f>
        <v>69.679999999999993</v>
      </c>
      <c r="AA396" s="173">
        <f>IF(ISNUMBER(Table1[[#This Row],[Typical Electricity Consumption (TEC) (kWh/yr)]]),Table1[[#This Row],[Typical Electricity Consumption (TEC) (kWh/yr)]]-IF(Table1[[#This Row],[Maximum Document Size Width]]&gt;=275,A3_Annual,0),"")</f>
        <v>42.958500000000001</v>
      </c>
      <c r="AB396" s="173">
        <f t="array" ref="AB3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397" spans="1:28" ht="23.45">
      <c r="A397" s="3">
        <v>2243811</v>
      </c>
      <c r="B397" s="4" t="s">
        <v>1112</v>
      </c>
      <c r="C397" s="4" t="s">
        <v>1117</v>
      </c>
      <c r="D397" s="4" t="s">
        <v>1143</v>
      </c>
      <c r="E397" s="4" t="s">
        <v>1144</v>
      </c>
      <c r="F397" s="4"/>
      <c r="G397" s="4" t="s">
        <v>47</v>
      </c>
      <c r="H397" s="4" t="s">
        <v>48</v>
      </c>
      <c r="I397" s="4">
        <v>216</v>
      </c>
      <c r="J397" s="4">
        <v>1321</v>
      </c>
      <c r="K397" s="4"/>
      <c r="L397" s="4" t="s">
        <v>49</v>
      </c>
      <c r="M397" s="4" t="s">
        <v>11</v>
      </c>
      <c r="N397" s="4">
        <v>47</v>
      </c>
      <c r="O397" s="9" t="s">
        <v>50</v>
      </c>
      <c r="P397" s="5">
        <v>2.6</v>
      </c>
      <c r="Q397" s="5">
        <v>135.19999999999999</v>
      </c>
      <c r="R397" s="4">
        <v>43.136773333333331</v>
      </c>
      <c r="S397" s="4" t="s">
        <v>1137</v>
      </c>
      <c r="T397" s="67">
        <v>42247</v>
      </c>
      <c r="U397" s="67">
        <v>42197</v>
      </c>
      <c r="V397" s="4" t="s">
        <v>187</v>
      </c>
      <c r="W397" s="4" t="s">
        <v>1145</v>
      </c>
      <c r="X397" s="173" t="str">
        <f t="array" ref="X3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7" s="173">
        <f t="array" ref="Y3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397" s="173">
        <f>Table1[[#This Row],[V2.0 TEC Requirement (kWh/wk)]]*52/3</f>
        <v>69.679999999999993</v>
      </c>
      <c r="AA397" s="173">
        <f>IF(ISNUMBER(Table1[[#This Row],[Typical Electricity Consumption (TEC) (kWh/yr)]]),Table1[[#This Row],[Typical Electricity Consumption (TEC) (kWh/yr)]]-IF(Table1[[#This Row],[Maximum Document Size Width]]&gt;=275,A3_Annual,0),"")</f>
        <v>43.136773333333331</v>
      </c>
      <c r="AB397" s="173">
        <f t="array" ref="AB3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398" spans="1:28" ht="23.45">
      <c r="A398" s="3">
        <v>2243829</v>
      </c>
      <c r="B398" s="4" t="s">
        <v>1112</v>
      </c>
      <c r="C398" s="4" t="s">
        <v>1117</v>
      </c>
      <c r="D398" s="4" t="s">
        <v>1143</v>
      </c>
      <c r="E398" s="4" t="s">
        <v>1146</v>
      </c>
      <c r="F398" s="4"/>
      <c r="G398" s="4" t="s">
        <v>47</v>
      </c>
      <c r="H398" s="4" t="s">
        <v>48</v>
      </c>
      <c r="I398" s="4">
        <v>216</v>
      </c>
      <c r="J398" s="4">
        <v>1321</v>
      </c>
      <c r="K398" s="4"/>
      <c r="L398" s="4" t="s">
        <v>49</v>
      </c>
      <c r="M398" s="4" t="s">
        <v>11</v>
      </c>
      <c r="N398" s="4">
        <v>47</v>
      </c>
      <c r="O398" s="9" t="s">
        <v>50</v>
      </c>
      <c r="P398" s="5">
        <v>2.6</v>
      </c>
      <c r="Q398" s="5">
        <v>135.19999999999999</v>
      </c>
      <c r="R398" s="4">
        <v>43.982986666666662</v>
      </c>
      <c r="S398" s="4" t="s">
        <v>1137</v>
      </c>
      <c r="T398" s="67">
        <v>42247</v>
      </c>
      <c r="U398" s="67">
        <v>42197</v>
      </c>
      <c r="V398" s="4" t="s">
        <v>187</v>
      </c>
      <c r="W398" s="4" t="s">
        <v>1147</v>
      </c>
      <c r="X398" s="173" t="str">
        <f t="array" ref="X3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398" s="173">
        <f t="array" ref="Y3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398" s="173">
        <f>Table1[[#This Row],[V2.0 TEC Requirement (kWh/wk)]]*52/3</f>
        <v>69.679999999999993</v>
      </c>
      <c r="AA398" s="173">
        <f>IF(ISNUMBER(Table1[[#This Row],[Typical Electricity Consumption (TEC) (kWh/yr)]]),Table1[[#This Row],[Typical Electricity Consumption (TEC) (kWh/yr)]]-IF(Table1[[#This Row],[Maximum Document Size Width]]&gt;=275,A3_Annual,0),"")</f>
        <v>43.982986666666662</v>
      </c>
      <c r="AB398" s="173">
        <f t="array" ref="AB3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399" spans="1:28" ht="23.45">
      <c r="A399" s="3">
        <v>2280833</v>
      </c>
      <c r="B399" s="4" t="s">
        <v>1112</v>
      </c>
      <c r="C399" s="4" t="s">
        <v>1117</v>
      </c>
      <c r="D399" s="4" t="s">
        <v>1148</v>
      </c>
      <c r="E399" s="4" t="s">
        <v>1149</v>
      </c>
      <c r="F399" s="4"/>
      <c r="G399" s="4" t="s">
        <v>55</v>
      </c>
      <c r="H399" s="4" t="s">
        <v>48</v>
      </c>
      <c r="I399" s="4">
        <v>216</v>
      </c>
      <c r="J399" s="4">
        <v>1321</v>
      </c>
      <c r="K399" s="4"/>
      <c r="L399" s="4" t="s">
        <v>49</v>
      </c>
      <c r="M399" s="4" t="s">
        <v>14</v>
      </c>
      <c r="N399" s="4">
        <v>35</v>
      </c>
      <c r="O399" s="9" t="s">
        <v>50</v>
      </c>
      <c r="P399" s="5">
        <v>2.5</v>
      </c>
      <c r="Q399" s="5">
        <v>130</v>
      </c>
      <c r="R399" s="4">
        <v>37.458200000000005</v>
      </c>
      <c r="S399" s="4" t="s">
        <v>1150</v>
      </c>
      <c r="T399" s="67">
        <v>42659</v>
      </c>
      <c r="U399" s="67">
        <v>42571</v>
      </c>
      <c r="V399" s="4" t="s">
        <v>187</v>
      </c>
      <c r="W399" s="4" t="s">
        <v>1151</v>
      </c>
      <c r="X399" s="173" t="str">
        <f t="array" ref="X3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399" s="173">
        <f t="array" ref="Y3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4.8499999999999996</v>
      </c>
      <c r="Z399" s="173">
        <f>Table1[[#This Row],[V2.0 TEC Requirement (kWh/wk)]]*52/3</f>
        <v>84.066666666666663</v>
      </c>
      <c r="AA399" s="173">
        <f>IF(ISNUMBER(Table1[[#This Row],[Typical Electricity Consumption (TEC) (kWh/yr)]]),Table1[[#This Row],[Typical Electricity Consumption (TEC) (kWh/yr)]]-IF(Table1[[#This Row],[Maximum Document Size Width]]&gt;=275,A3_Annual,0),"")</f>
        <v>37.458200000000005</v>
      </c>
      <c r="AB399" s="173">
        <f t="array" ref="AB3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26.5</v>
      </c>
    </row>
    <row r="400" spans="1:28" ht="23.45">
      <c r="A400" s="3">
        <v>2280831</v>
      </c>
      <c r="B400" s="4" t="s">
        <v>1112</v>
      </c>
      <c r="C400" s="4" t="s">
        <v>1117</v>
      </c>
      <c r="D400" s="4" t="s">
        <v>1152</v>
      </c>
      <c r="E400" s="4" t="s">
        <v>1153</v>
      </c>
      <c r="F400" s="4"/>
      <c r="G400" s="4" t="s">
        <v>55</v>
      </c>
      <c r="H400" s="4" t="s">
        <v>48</v>
      </c>
      <c r="I400" s="4">
        <v>216</v>
      </c>
      <c r="J400" s="4">
        <v>1321</v>
      </c>
      <c r="K400" s="4"/>
      <c r="L400" s="4" t="s">
        <v>49</v>
      </c>
      <c r="M400" s="4" t="s">
        <v>14</v>
      </c>
      <c r="N400" s="4">
        <v>37</v>
      </c>
      <c r="O400" s="9" t="s">
        <v>50</v>
      </c>
      <c r="P400" s="5">
        <v>2.8</v>
      </c>
      <c r="Q400" s="5">
        <v>145.6</v>
      </c>
      <c r="R400" s="4">
        <v>44.085599999999999</v>
      </c>
      <c r="S400" s="4" t="s">
        <v>1150</v>
      </c>
      <c r="T400" s="67">
        <v>42659</v>
      </c>
      <c r="U400" s="67">
        <v>42571</v>
      </c>
      <c r="V400" s="4" t="s">
        <v>187</v>
      </c>
      <c r="W400" s="4" t="s">
        <v>1154</v>
      </c>
      <c r="X400" s="173" t="str">
        <f t="array" ref="X4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00" s="173">
        <f t="array" ref="Y4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00" s="173">
        <f>Table1[[#This Row],[V2.0 TEC Requirement (kWh/wk)]]*52/3</f>
        <v>91</v>
      </c>
      <c r="AA400" s="173">
        <f>IF(ISNUMBER(Table1[[#This Row],[Typical Electricity Consumption (TEC) (kWh/yr)]]),Table1[[#This Row],[Typical Electricity Consumption (TEC) (kWh/yr)]]-IF(Table1[[#This Row],[Maximum Document Size Width]]&gt;=275,A3_Annual,0),"")</f>
        <v>44.085599999999999</v>
      </c>
      <c r="AB400" s="173">
        <f t="array" ref="AB4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28.300000000000004</v>
      </c>
    </row>
    <row r="401" spans="1:28" ht="23.45">
      <c r="A401" s="3">
        <v>2280832</v>
      </c>
      <c r="B401" s="4" t="s">
        <v>1112</v>
      </c>
      <c r="C401" s="4" t="s">
        <v>1117</v>
      </c>
      <c r="D401" s="4" t="s">
        <v>1155</v>
      </c>
      <c r="E401" s="4" t="s">
        <v>1153</v>
      </c>
      <c r="F401" s="4"/>
      <c r="G401" s="4" t="s">
        <v>55</v>
      </c>
      <c r="H401" s="4" t="s">
        <v>48</v>
      </c>
      <c r="I401" s="4">
        <v>216</v>
      </c>
      <c r="J401" s="4">
        <v>1321</v>
      </c>
      <c r="K401" s="4"/>
      <c r="L401" s="4" t="s">
        <v>49</v>
      </c>
      <c r="M401" s="4" t="s">
        <v>14</v>
      </c>
      <c r="N401" s="4">
        <v>37</v>
      </c>
      <c r="O401" s="9" t="s">
        <v>50</v>
      </c>
      <c r="P401" s="5">
        <v>2.8</v>
      </c>
      <c r="Q401" s="5">
        <v>145.6</v>
      </c>
      <c r="R401" s="4">
        <v>44.085599999999999</v>
      </c>
      <c r="S401" s="4" t="s">
        <v>1150</v>
      </c>
      <c r="T401" s="67">
        <v>42659</v>
      </c>
      <c r="U401" s="67">
        <v>42571</v>
      </c>
      <c r="V401" s="4" t="s">
        <v>187</v>
      </c>
      <c r="W401" s="4" t="s">
        <v>1156</v>
      </c>
      <c r="X401" s="173" t="str">
        <f t="array" ref="X4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01" s="173">
        <f t="array" ref="Y4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01" s="173">
        <f>Table1[[#This Row],[V2.0 TEC Requirement (kWh/wk)]]*52/3</f>
        <v>91</v>
      </c>
      <c r="AA401" s="173">
        <f>IF(ISNUMBER(Table1[[#This Row],[Typical Electricity Consumption (TEC) (kWh/yr)]]),Table1[[#This Row],[Typical Electricity Consumption (TEC) (kWh/yr)]]-IF(Table1[[#This Row],[Maximum Document Size Width]]&gt;=275,A3_Annual,0),"")</f>
        <v>44.085599999999999</v>
      </c>
      <c r="AB401" s="173">
        <f t="array" ref="AB4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28.300000000000004</v>
      </c>
    </row>
    <row r="402" spans="1:28" ht="46.15">
      <c r="A402" s="3">
        <v>2241091</v>
      </c>
      <c r="B402" s="4" t="s">
        <v>1112</v>
      </c>
      <c r="C402" s="4" t="s">
        <v>1117</v>
      </c>
      <c r="D402" s="4" t="s">
        <v>1157</v>
      </c>
      <c r="E402" s="4" t="s">
        <v>1158</v>
      </c>
      <c r="F402" s="4"/>
      <c r="G402" s="4" t="s">
        <v>47</v>
      </c>
      <c r="H402" s="4" t="s">
        <v>48</v>
      </c>
      <c r="I402" s="4">
        <v>216</v>
      </c>
      <c r="J402" s="4">
        <v>1320</v>
      </c>
      <c r="K402" s="4"/>
      <c r="L402" s="4" t="s">
        <v>49</v>
      </c>
      <c r="M402" s="4" t="s">
        <v>14</v>
      </c>
      <c r="N402" s="4">
        <v>42</v>
      </c>
      <c r="O402" s="9" t="s">
        <v>50</v>
      </c>
      <c r="P402" s="5">
        <v>3.4</v>
      </c>
      <c r="Q402" s="5">
        <v>176.8</v>
      </c>
      <c r="R402" s="4">
        <v>62.303800000000003</v>
      </c>
      <c r="S402" s="4" t="s">
        <v>1159</v>
      </c>
      <c r="T402" s="67">
        <v>42143</v>
      </c>
      <c r="U402" s="67">
        <v>42123</v>
      </c>
      <c r="V402" s="4" t="s">
        <v>187</v>
      </c>
      <c r="W402" s="4" t="s">
        <v>1160</v>
      </c>
      <c r="X402" s="173" t="str">
        <f t="array" ref="X4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2" s="173">
        <f t="array" ref="Y4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02" s="173">
        <f>Table1[[#This Row],[V2.0 TEC Requirement (kWh/wk)]]*52/3</f>
        <v>110.06666666666668</v>
      </c>
      <c r="AA402" s="173">
        <f>IF(ISNUMBER(Table1[[#This Row],[Typical Electricity Consumption (TEC) (kWh/yr)]]),Table1[[#This Row],[Typical Electricity Consumption (TEC) (kWh/yr)]]-IF(Table1[[#This Row],[Maximum Document Size Width]]&gt;=275,A3_Annual,0),"")</f>
        <v>62.303800000000003</v>
      </c>
      <c r="AB402" s="173">
        <f t="array" ref="AB4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03" spans="1:28" ht="46.15">
      <c r="A403" s="3">
        <v>2241092</v>
      </c>
      <c r="B403" s="4" t="s">
        <v>1112</v>
      </c>
      <c r="C403" s="4" t="s">
        <v>1117</v>
      </c>
      <c r="D403" s="4" t="s">
        <v>1161</v>
      </c>
      <c r="E403" s="4" t="s">
        <v>1158</v>
      </c>
      <c r="F403" s="4"/>
      <c r="G403" s="4" t="s">
        <v>47</v>
      </c>
      <c r="H403" s="4" t="s">
        <v>48</v>
      </c>
      <c r="I403" s="4">
        <v>216</v>
      </c>
      <c r="J403" s="4">
        <v>1320</v>
      </c>
      <c r="K403" s="4"/>
      <c r="L403" s="4" t="s">
        <v>49</v>
      </c>
      <c r="M403" s="4" t="s">
        <v>14</v>
      </c>
      <c r="N403" s="4">
        <v>42</v>
      </c>
      <c r="O403" s="9" t="s">
        <v>50</v>
      </c>
      <c r="P403" s="5">
        <v>3.4</v>
      </c>
      <c r="Q403" s="5">
        <v>176.8</v>
      </c>
      <c r="R403" s="4">
        <v>62.303800000000003</v>
      </c>
      <c r="S403" s="4" t="s">
        <v>1159</v>
      </c>
      <c r="T403" s="67">
        <v>42143</v>
      </c>
      <c r="U403" s="67">
        <v>42123</v>
      </c>
      <c r="V403" s="4" t="s">
        <v>187</v>
      </c>
      <c r="W403" s="4" t="s">
        <v>1162</v>
      </c>
      <c r="X403" s="173" t="str">
        <f t="array" ref="X4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3" s="173">
        <f t="array" ref="Y4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03" s="173">
        <f>Table1[[#This Row],[V2.0 TEC Requirement (kWh/wk)]]*52/3</f>
        <v>110.06666666666668</v>
      </c>
      <c r="AA403" s="173">
        <f>IF(ISNUMBER(Table1[[#This Row],[Typical Electricity Consumption (TEC) (kWh/yr)]]),Table1[[#This Row],[Typical Electricity Consumption (TEC) (kWh/yr)]]-IF(Table1[[#This Row],[Maximum Document Size Width]]&gt;=275,A3_Annual,0),"")</f>
        <v>62.303800000000003</v>
      </c>
      <c r="AB403" s="173">
        <f t="array" ref="AB4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04" spans="1:28" ht="46.15">
      <c r="A404" s="3">
        <v>2241184</v>
      </c>
      <c r="B404" s="4" t="s">
        <v>1112</v>
      </c>
      <c r="C404" s="4" t="s">
        <v>1117</v>
      </c>
      <c r="D404" s="4" t="s">
        <v>1163</v>
      </c>
      <c r="E404" s="4" t="s">
        <v>1158</v>
      </c>
      <c r="F404" s="4"/>
      <c r="G404" s="4" t="s">
        <v>47</v>
      </c>
      <c r="H404" s="4" t="s">
        <v>48</v>
      </c>
      <c r="I404" s="4">
        <v>216</v>
      </c>
      <c r="J404" s="4">
        <v>1320</v>
      </c>
      <c r="K404" s="4"/>
      <c r="L404" s="4" t="s">
        <v>49</v>
      </c>
      <c r="M404" s="4" t="s">
        <v>14</v>
      </c>
      <c r="N404" s="4">
        <v>37</v>
      </c>
      <c r="O404" s="9" t="s">
        <v>50</v>
      </c>
      <c r="P404" s="5">
        <v>3</v>
      </c>
      <c r="Q404" s="5">
        <v>156</v>
      </c>
      <c r="R404" s="4">
        <v>56.490200000000009</v>
      </c>
      <c r="S404" s="4" t="s">
        <v>1159</v>
      </c>
      <c r="T404" s="67">
        <v>42143</v>
      </c>
      <c r="U404" s="67">
        <v>42123</v>
      </c>
      <c r="V404" s="4" t="s">
        <v>187</v>
      </c>
      <c r="W404" s="4" t="s">
        <v>1164</v>
      </c>
      <c r="X404" s="173" t="str">
        <f t="array" ref="X4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4" s="173">
        <f t="array" ref="Y4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5.3500000000000005</v>
      </c>
      <c r="Z404" s="173">
        <f>Table1[[#This Row],[V2.0 TEC Requirement (kWh/wk)]]*52/3</f>
        <v>92.733333333333348</v>
      </c>
      <c r="AA404" s="173">
        <f>IF(ISNUMBER(Table1[[#This Row],[Typical Electricity Consumption (TEC) (kWh/yr)]]),Table1[[#This Row],[Typical Electricity Consumption (TEC) (kWh/yr)]]-IF(Table1[[#This Row],[Maximum Document Size Width]]&gt;=275,A3_Annual,0),"")</f>
        <v>56.490200000000009</v>
      </c>
      <c r="AB404" s="173">
        <f t="array" ref="AB4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29.200000000000003</v>
      </c>
    </row>
    <row r="405" spans="1:28" ht="46.15">
      <c r="A405" s="3">
        <v>2241216</v>
      </c>
      <c r="B405" s="4" t="s">
        <v>1112</v>
      </c>
      <c r="C405" s="4" t="s">
        <v>1117</v>
      </c>
      <c r="D405" s="4" t="s">
        <v>1165</v>
      </c>
      <c r="E405" s="4" t="s">
        <v>1158</v>
      </c>
      <c r="F405" s="4"/>
      <c r="G405" s="4" t="s">
        <v>47</v>
      </c>
      <c r="H405" s="4" t="s">
        <v>48</v>
      </c>
      <c r="I405" s="4">
        <v>216</v>
      </c>
      <c r="J405" s="4">
        <v>1320</v>
      </c>
      <c r="K405" s="4"/>
      <c r="L405" s="4" t="s">
        <v>49</v>
      </c>
      <c r="M405" s="4" t="s">
        <v>14</v>
      </c>
      <c r="N405" s="4">
        <v>37</v>
      </c>
      <c r="O405" s="9" t="s">
        <v>50</v>
      </c>
      <c r="P405" s="5">
        <v>3</v>
      </c>
      <c r="Q405" s="5">
        <v>156</v>
      </c>
      <c r="R405" s="4">
        <v>56.490200000000009</v>
      </c>
      <c r="S405" s="4" t="s">
        <v>1159</v>
      </c>
      <c r="T405" s="67">
        <v>42143</v>
      </c>
      <c r="U405" s="67">
        <v>42123</v>
      </c>
      <c r="V405" s="4" t="s">
        <v>187</v>
      </c>
      <c r="W405" s="4" t="s">
        <v>1166</v>
      </c>
      <c r="X405" s="173" t="str">
        <f t="array" ref="X4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5" s="173">
        <f t="array" ref="Y4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5.3500000000000005</v>
      </c>
      <c r="Z405" s="173">
        <f>Table1[[#This Row],[V2.0 TEC Requirement (kWh/wk)]]*52/3</f>
        <v>92.733333333333348</v>
      </c>
      <c r="AA405" s="173">
        <f>IF(ISNUMBER(Table1[[#This Row],[Typical Electricity Consumption (TEC) (kWh/yr)]]),Table1[[#This Row],[Typical Electricity Consumption (TEC) (kWh/yr)]]-IF(Table1[[#This Row],[Maximum Document Size Width]]&gt;=275,A3_Annual,0),"")</f>
        <v>56.490200000000009</v>
      </c>
      <c r="AB405" s="173">
        <f t="array" ref="AB4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29.200000000000003</v>
      </c>
    </row>
    <row r="406" spans="1:28" ht="46.15">
      <c r="A406" s="3">
        <v>2241093</v>
      </c>
      <c r="B406" s="4" t="s">
        <v>1112</v>
      </c>
      <c r="C406" s="4" t="s">
        <v>1117</v>
      </c>
      <c r="D406" s="4" t="s">
        <v>1167</v>
      </c>
      <c r="E406" s="4" t="s">
        <v>1168</v>
      </c>
      <c r="F406" s="4"/>
      <c r="G406" s="4" t="s">
        <v>47</v>
      </c>
      <c r="H406" s="4" t="s">
        <v>48</v>
      </c>
      <c r="I406" s="4">
        <v>216</v>
      </c>
      <c r="J406" s="4">
        <v>1320</v>
      </c>
      <c r="K406" s="4"/>
      <c r="L406" s="4" t="s">
        <v>49</v>
      </c>
      <c r="M406" s="4" t="s">
        <v>14</v>
      </c>
      <c r="N406" s="4">
        <v>42</v>
      </c>
      <c r="O406" s="9" t="s">
        <v>50</v>
      </c>
      <c r="P406" s="5">
        <v>3.4</v>
      </c>
      <c r="Q406" s="5">
        <v>176.8</v>
      </c>
      <c r="R406" s="4">
        <v>62.303800000000003</v>
      </c>
      <c r="S406" s="4" t="s">
        <v>1159</v>
      </c>
      <c r="T406" s="67">
        <v>42143</v>
      </c>
      <c r="U406" s="67">
        <v>42123</v>
      </c>
      <c r="V406" s="4" t="s">
        <v>187</v>
      </c>
      <c r="W406" s="4" t="s">
        <v>1169</v>
      </c>
      <c r="X406" s="173" t="str">
        <f t="array" ref="X4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6" s="173">
        <f t="array" ref="Y4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06" s="173">
        <f>Table1[[#This Row],[V2.0 TEC Requirement (kWh/wk)]]*52/3</f>
        <v>110.06666666666668</v>
      </c>
      <c r="AA406" s="173">
        <f>IF(ISNUMBER(Table1[[#This Row],[Typical Electricity Consumption (TEC) (kWh/yr)]]),Table1[[#This Row],[Typical Electricity Consumption (TEC) (kWh/yr)]]-IF(Table1[[#This Row],[Maximum Document Size Width]]&gt;=275,A3_Annual,0),"")</f>
        <v>62.303800000000003</v>
      </c>
      <c r="AB406" s="173">
        <f t="array" ref="AB4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07" spans="1:28" ht="46.15">
      <c r="A407" s="3">
        <v>2241094</v>
      </c>
      <c r="B407" s="4" t="s">
        <v>1112</v>
      </c>
      <c r="C407" s="4" t="s">
        <v>1117</v>
      </c>
      <c r="D407" s="4" t="s">
        <v>1170</v>
      </c>
      <c r="E407" s="4" t="s">
        <v>1168</v>
      </c>
      <c r="F407" s="4"/>
      <c r="G407" s="4" t="s">
        <v>47</v>
      </c>
      <c r="H407" s="4" t="s">
        <v>48</v>
      </c>
      <c r="I407" s="4">
        <v>216</v>
      </c>
      <c r="J407" s="4">
        <v>1320</v>
      </c>
      <c r="K407" s="4"/>
      <c r="L407" s="4" t="s">
        <v>49</v>
      </c>
      <c r="M407" s="4" t="s">
        <v>14</v>
      </c>
      <c r="N407" s="4">
        <v>42</v>
      </c>
      <c r="O407" s="9" t="s">
        <v>50</v>
      </c>
      <c r="P407" s="5">
        <v>3.4</v>
      </c>
      <c r="Q407" s="5">
        <v>176.8</v>
      </c>
      <c r="R407" s="4">
        <v>62.303800000000003</v>
      </c>
      <c r="S407" s="4" t="s">
        <v>1159</v>
      </c>
      <c r="T407" s="67">
        <v>42143</v>
      </c>
      <c r="U407" s="67">
        <v>42123</v>
      </c>
      <c r="V407" s="4" t="s">
        <v>187</v>
      </c>
      <c r="W407" s="4" t="s">
        <v>1171</v>
      </c>
      <c r="X407" s="173" t="str">
        <f t="array" ref="X4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7" s="173">
        <f t="array" ref="Y4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07" s="173">
        <f>Table1[[#This Row],[V2.0 TEC Requirement (kWh/wk)]]*52/3</f>
        <v>110.06666666666668</v>
      </c>
      <c r="AA407" s="173">
        <f>IF(ISNUMBER(Table1[[#This Row],[Typical Electricity Consumption (TEC) (kWh/yr)]]),Table1[[#This Row],[Typical Electricity Consumption (TEC) (kWh/yr)]]-IF(Table1[[#This Row],[Maximum Document Size Width]]&gt;=275,A3_Annual,0),"")</f>
        <v>62.303800000000003</v>
      </c>
      <c r="AB407" s="173">
        <f t="array" ref="AB4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08" spans="1:28" ht="46.15">
      <c r="A408" s="3">
        <v>2241095</v>
      </c>
      <c r="B408" s="4" t="s">
        <v>1112</v>
      </c>
      <c r="C408" s="4" t="s">
        <v>1117</v>
      </c>
      <c r="D408" s="4" t="s">
        <v>1172</v>
      </c>
      <c r="E408" s="4" t="s">
        <v>1168</v>
      </c>
      <c r="F408" s="4"/>
      <c r="G408" s="4" t="s">
        <v>47</v>
      </c>
      <c r="H408" s="4" t="s">
        <v>48</v>
      </c>
      <c r="I408" s="4">
        <v>216</v>
      </c>
      <c r="J408" s="4">
        <v>1320</v>
      </c>
      <c r="K408" s="4"/>
      <c r="L408" s="4" t="s">
        <v>49</v>
      </c>
      <c r="M408" s="4" t="s">
        <v>14</v>
      </c>
      <c r="N408" s="4">
        <v>42</v>
      </c>
      <c r="O408" s="9" t="s">
        <v>50</v>
      </c>
      <c r="P408" s="5">
        <v>3.4</v>
      </c>
      <c r="Q408" s="5">
        <v>176.8</v>
      </c>
      <c r="R408" s="4">
        <v>62.303800000000003</v>
      </c>
      <c r="S408" s="4" t="s">
        <v>1159</v>
      </c>
      <c r="T408" s="67">
        <v>42143</v>
      </c>
      <c r="U408" s="67">
        <v>42123</v>
      </c>
      <c r="V408" s="4" t="s">
        <v>187</v>
      </c>
      <c r="W408" s="4" t="s">
        <v>1173</v>
      </c>
      <c r="X408" s="173" t="str">
        <f t="array" ref="X4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8" s="173">
        <f t="array" ref="Y4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08" s="173">
        <f>Table1[[#This Row],[V2.0 TEC Requirement (kWh/wk)]]*52/3</f>
        <v>110.06666666666668</v>
      </c>
      <c r="AA408" s="173">
        <f>IF(ISNUMBER(Table1[[#This Row],[Typical Electricity Consumption (TEC) (kWh/yr)]]),Table1[[#This Row],[Typical Electricity Consumption (TEC) (kWh/yr)]]-IF(Table1[[#This Row],[Maximum Document Size Width]]&gt;=275,A3_Annual,0),"")</f>
        <v>62.303800000000003</v>
      </c>
      <c r="AB408" s="173">
        <f t="array" ref="AB4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09" spans="1:28" ht="46.15">
      <c r="A409" s="3">
        <v>2241096</v>
      </c>
      <c r="B409" s="4" t="s">
        <v>1112</v>
      </c>
      <c r="C409" s="4" t="s">
        <v>1117</v>
      </c>
      <c r="D409" s="4" t="s">
        <v>1174</v>
      </c>
      <c r="E409" s="4" t="s">
        <v>1168</v>
      </c>
      <c r="F409" s="4"/>
      <c r="G409" s="4" t="s">
        <v>47</v>
      </c>
      <c r="H409" s="4" t="s">
        <v>48</v>
      </c>
      <c r="I409" s="4">
        <v>216</v>
      </c>
      <c r="J409" s="4">
        <v>1320</v>
      </c>
      <c r="K409" s="4"/>
      <c r="L409" s="4" t="s">
        <v>49</v>
      </c>
      <c r="M409" s="4" t="s">
        <v>14</v>
      </c>
      <c r="N409" s="4">
        <v>42</v>
      </c>
      <c r="O409" s="9" t="s">
        <v>50</v>
      </c>
      <c r="P409" s="5">
        <v>3.4</v>
      </c>
      <c r="Q409" s="5">
        <v>176.8</v>
      </c>
      <c r="R409" s="4">
        <v>62.303800000000003</v>
      </c>
      <c r="S409" s="4" t="s">
        <v>1159</v>
      </c>
      <c r="T409" s="67">
        <v>42143</v>
      </c>
      <c r="U409" s="67">
        <v>42123</v>
      </c>
      <c r="V409" s="4" t="s">
        <v>187</v>
      </c>
      <c r="W409" s="4" t="s">
        <v>1175</v>
      </c>
      <c r="X409" s="173" t="str">
        <f t="array" ref="X4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09" s="173">
        <f t="array" ref="Y4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09" s="173">
        <f>Table1[[#This Row],[V2.0 TEC Requirement (kWh/wk)]]*52/3</f>
        <v>110.06666666666668</v>
      </c>
      <c r="AA409" s="173">
        <f>IF(ISNUMBER(Table1[[#This Row],[Typical Electricity Consumption (TEC) (kWh/yr)]]),Table1[[#This Row],[Typical Electricity Consumption (TEC) (kWh/yr)]]-IF(Table1[[#This Row],[Maximum Document Size Width]]&gt;=275,A3_Annual,0),"")</f>
        <v>62.303800000000003</v>
      </c>
      <c r="AB409" s="173">
        <f t="array" ref="AB4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10" spans="1:28" ht="23.45">
      <c r="A410" s="3">
        <v>2280828</v>
      </c>
      <c r="B410" s="4" t="s">
        <v>1112</v>
      </c>
      <c r="C410" s="4" t="s">
        <v>1117</v>
      </c>
      <c r="D410" s="4" t="s">
        <v>1176</v>
      </c>
      <c r="E410" s="4" t="s">
        <v>1177</v>
      </c>
      <c r="F410" s="4"/>
      <c r="G410" s="4" t="s">
        <v>55</v>
      </c>
      <c r="H410" s="4" t="s">
        <v>48</v>
      </c>
      <c r="I410" s="4">
        <v>216</v>
      </c>
      <c r="J410" s="4">
        <v>1321</v>
      </c>
      <c r="K410" s="4"/>
      <c r="L410" s="4" t="s">
        <v>49</v>
      </c>
      <c r="M410" s="4" t="s">
        <v>14</v>
      </c>
      <c r="N410" s="4">
        <v>31</v>
      </c>
      <c r="O410" s="9" t="s">
        <v>50</v>
      </c>
      <c r="P410" s="5">
        <v>2.1</v>
      </c>
      <c r="Q410" s="5">
        <v>109.2</v>
      </c>
      <c r="R410" s="4">
        <v>30.996961666666671</v>
      </c>
      <c r="S410" s="4" t="s">
        <v>1178</v>
      </c>
      <c r="T410" s="67">
        <v>42672</v>
      </c>
      <c r="U410" s="67">
        <v>42571</v>
      </c>
      <c r="V410" s="4" t="s">
        <v>187</v>
      </c>
      <c r="W410" s="4" t="s">
        <v>1179</v>
      </c>
      <c r="X410" s="173" t="str">
        <f t="array" ref="X4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10" s="173">
        <f t="array" ref="Y4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4.0500000000000007</v>
      </c>
      <c r="Z410" s="173">
        <f>Table1[[#This Row],[V2.0 TEC Requirement (kWh/wk)]]*52/3</f>
        <v>70.2</v>
      </c>
      <c r="AA410" s="173">
        <f>IF(ISNUMBER(Table1[[#This Row],[Typical Electricity Consumption (TEC) (kWh/yr)]]),Table1[[#This Row],[Typical Electricity Consumption (TEC) (kWh/yr)]]-IF(Table1[[#This Row],[Maximum Document Size Width]]&gt;=275,A3_Annual,0),"")</f>
        <v>30.996961666666671</v>
      </c>
      <c r="AB410" s="173">
        <f t="array" ref="AB4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22.900000000000002</v>
      </c>
    </row>
    <row r="411" spans="1:28" ht="34.9">
      <c r="A411" s="3">
        <v>2280830</v>
      </c>
      <c r="B411" s="4" t="s">
        <v>1112</v>
      </c>
      <c r="C411" s="4" t="s">
        <v>1117</v>
      </c>
      <c r="D411" s="4" t="s">
        <v>1180</v>
      </c>
      <c r="E411" s="4" t="s">
        <v>1181</v>
      </c>
      <c r="F411" s="4"/>
      <c r="G411" s="4" t="s">
        <v>47</v>
      </c>
      <c r="H411" s="4" t="s">
        <v>48</v>
      </c>
      <c r="I411" s="4">
        <v>216</v>
      </c>
      <c r="J411" s="4">
        <v>1321</v>
      </c>
      <c r="K411" s="4"/>
      <c r="L411" s="4" t="s">
        <v>49</v>
      </c>
      <c r="M411" s="4" t="s">
        <v>14</v>
      </c>
      <c r="N411" s="4">
        <v>31</v>
      </c>
      <c r="O411" s="9" t="s">
        <v>50</v>
      </c>
      <c r="P411" s="5">
        <v>2.1</v>
      </c>
      <c r="Q411" s="5">
        <v>109.2</v>
      </c>
      <c r="R411" s="4">
        <v>31.766843333333327</v>
      </c>
      <c r="S411" s="4" t="s">
        <v>1182</v>
      </c>
      <c r="T411" s="67">
        <v>42672</v>
      </c>
      <c r="U411" s="67">
        <v>42571</v>
      </c>
      <c r="V411" s="4" t="s">
        <v>187</v>
      </c>
      <c r="W411" s="4" t="s">
        <v>1183</v>
      </c>
      <c r="X411" s="173" t="str">
        <f t="array" ref="X4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11" s="173">
        <f t="array" ref="Y4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411" s="173">
        <f>Table1[[#This Row],[V2.0 TEC Requirement (kWh/wk)]]*52/3</f>
        <v>71.933333333333337</v>
      </c>
      <c r="AA411" s="173">
        <f>IF(ISNUMBER(Table1[[#This Row],[Typical Electricity Consumption (TEC) (kWh/yr)]]),Table1[[#This Row],[Typical Electricity Consumption (TEC) (kWh/yr)]]-IF(Table1[[#This Row],[Maximum Document Size Width]]&gt;=275,A3_Annual,0),"")</f>
        <v>31.766843333333327</v>
      </c>
      <c r="AB411" s="173">
        <f t="array" ref="AB4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412" spans="1:28" ht="23.45">
      <c r="A412" s="3">
        <v>2231836</v>
      </c>
      <c r="B412" s="4" t="s">
        <v>1112</v>
      </c>
      <c r="C412" s="4" t="s">
        <v>1117</v>
      </c>
      <c r="D412" s="4" t="s">
        <v>1184</v>
      </c>
      <c r="E412" s="4" t="s">
        <v>1115</v>
      </c>
      <c r="F412" s="4"/>
      <c r="G412" s="4" t="s">
        <v>55</v>
      </c>
      <c r="H412" s="4" t="s">
        <v>48</v>
      </c>
      <c r="I412" s="4">
        <v>330</v>
      </c>
      <c r="J412" s="4">
        <v>1321</v>
      </c>
      <c r="K412" s="4"/>
      <c r="L412" s="4" t="s">
        <v>49</v>
      </c>
      <c r="M412" s="4" t="s">
        <v>14</v>
      </c>
      <c r="N412" s="4">
        <v>50</v>
      </c>
      <c r="O412" s="9" t="s">
        <v>50</v>
      </c>
      <c r="P412" s="5">
        <v>5.0999999999999996</v>
      </c>
      <c r="Q412" s="5">
        <v>265.2</v>
      </c>
      <c r="R412" s="4">
        <v>87.885858666666678</v>
      </c>
      <c r="S412" s="4" t="s">
        <v>60</v>
      </c>
      <c r="T412" s="67">
        <v>42248</v>
      </c>
      <c r="U412" s="67">
        <v>42024</v>
      </c>
      <c r="V412" s="4" t="s">
        <v>56</v>
      </c>
      <c r="W412" s="4" t="s">
        <v>1185</v>
      </c>
      <c r="X412" s="173" t="str">
        <f t="array" ref="X4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12" s="173">
        <f t="array" ref="Y4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8.15</v>
      </c>
      <c r="Z412" s="173">
        <f>Table1[[#This Row],[V2.0 TEC Requirement (kWh/wk)]]*52/3</f>
        <v>141.26666666666668</v>
      </c>
      <c r="AA412" s="173">
        <f>IF(ISNUMBER(Table1[[#This Row],[Typical Electricity Consumption (TEC) (kWh/yr)]]),Table1[[#This Row],[Typical Electricity Consumption (TEC) (kWh/yr)]]-IF(Table1[[#This Row],[Maximum Document Size Width]]&gt;=275,A3_Annual,0),"")</f>
        <v>87.885858666666678</v>
      </c>
      <c r="AB412" s="173">
        <f t="array" ref="AB4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413" spans="1:28" ht="34.9">
      <c r="A413" s="3">
        <v>2290205</v>
      </c>
      <c r="B413" s="4" t="s">
        <v>1112</v>
      </c>
      <c r="C413" s="4" t="s">
        <v>1117</v>
      </c>
      <c r="D413" s="4" t="s">
        <v>1186</v>
      </c>
      <c r="E413" s="4" t="s">
        <v>1187</v>
      </c>
      <c r="F413" s="4"/>
      <c r="G413" s="4" t="s">
        <v>55</v>
      </c>
      <c r="H413" s="4" t="s">
        <v>48</v>
      </c>
      <c r="I413" s="4">
        <v>330</v>
      </c>
      <c r="J413" s="4">
        <v>1321</v>
      </c>
      <c r="K413" s="4"/>
      <c r="L413" s="4" t="s">
        <v>49</v>
      </c>
      <c r="M413" s="4" t="s">
        <v>14</v>
      </c>
      <c r="N413" s="4">
        <v>50</v>
      </c>
      <c r="O413" s="9" t="s">
        <v>50</v>
      </c>
      <c r="P413" s="5">
        <v>5.0999999999999996</v>
      </c>
      <c r="Q413" s="5">
        <v>265.2</v>
      </c>
      <c r="R413" s="4">
        <v>87.885858666666678</v>
      </c>
      <c r="S413" s="4" t="s">
        <v>60</v>
      </c>
      <c r="T413" s="67">
        <v>42794</v>
      </c>
      <c r="U413" s="67">
        <v>42773</v>
      </c>
      <c r="V413" s="4" t="s">
        <v>56</v>
      </c>
      <c r="W413" s="4" t="s">
        <v>1188</v>
      </c>
      <c r="X413" s="173" t="str">
        <f t="array" ref="X4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13" s="173">
        <f t="array" ref="Y4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8.15</v>
      </c>
      <c r="Z413" s="173">
        <f>Table1[[#This Row],[V2.0 TEC Requirement (kWh/wk)]]*52/3</f>
        <v>141.26666666666668</v>
      </c>
      <c r="AA413" s="173">
        <f>IF(ISNUMBER(Table1[[#This Row],[Typical Electricity Consumption (TEC) (kWh/yr)]]),Table1[[#This Row],[Typical Electricity Consumption (TEC) (kWh/yr)]]-IF(Table1[[#This Row],[Maximum Document Size Width]]&gt;=275,A3_Annual,0),"")</f>
        <v>87.885858666666678</v>
      </c>
      <c r="AB413" s="173">
        <f t="array" ref="AB4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414" spans="1:28" ht="23.45">
      <c r="A414" s="3">
        <v>2231838</v>
      </c>
      <c r="B414" s="4" t="s">
        <v>1112</v>
      </c>
      <c r="C414" s="4" t="s">
        <v>1117</v>
      </c>
      <c r="D414" s="4" t="s">
        <v>1189</v>
      </c>
      <c r="E414" s="4" t="s">
        <v>1190</v>
      </c>
      <c r="F414" s="4"/>
      <c r="G414" s="4" t="s">
        <v>55</v>
      </c>
      <c r="H414" s="4" t="s">
        <v>48</v>
      </c>
      <c r="I414" s="4">
        <v>330</v>
      </c>
      <c r="J414" s="4">
        <v>1321</v>
      </c>
      <c r="K414" s="4"/>
      <c r="L414" s="4" t="s">
        <v>49</v>
      </c>
      <c r="M414" s="4" t="s">
        <v>14</v>
      </c>
      <c r="N414" s="4">
        <v>50</v>
      </c>
      <c r="O414" s="9" t="s">
        <v>50</v>
      </c>
      <c r="P414" s="5">
        <v>5.3</v>
      </c>
      <c r="Q414" s="5">
        <v>275.60000000000002</v>
      </c>
      <c r="R414" s="4">
        <v>91.228037333333333</v>
      </c>
      <c r="S414" s="4" t="s">
        <v>60</v>
      </c>
      <c r="T414" s="67">
        <v>42247</v>
      </c>
      <c r="U414" s="67">
        <v>42024</v>
      </c>
      <c r="V414" s="4" t="s">
        <v>56</v>
      </c>
      <c r="W414" s="4" t="s">
        <v>1191</v>
      </c>
      <c r="X414" s="173" t="str">
        <f t="array" ref="X4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14" s="173">
        <f t="array" ref="Y4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8.15</v>
      </c>
      <c r="Z414" s="173">
        <f>Table1[[#This Row],[V2.0 TEC Requirement (kWh/wk)]]*52/3</f>
        <v>141.26666666666668</v>
      </c>
      <c r="AA414" s="173">
        <f>IF(ISNUMBER(Table1[[#This Row],[Typical Electricity Consumption (TEC) (kWh/yr)]]),Table1[[#This Row],[Typical Electricity Consumption (TEC) (kWh/yr)]]-IF(Table1[[#This Row],[Maximum Document Size Width]]&gt;=275,A3_Annual,0),"")</f>
        <v>91.228037333333333</v>
      </c>
      <c r="AB414" s="173">
        <f t="array" ref="AB4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35.5</v>
      </c>
    </row>
    <row r="415" spans="1:28" ht="34.9">
      <c r="A415" s="3">
        <v>2281397</v>
      </c>
      <c r="B415" s="4" t="s">
        <v>1112</v>
      </c>
      <c r="C415" s="4" t="s">
        <v>1117</v>
      </c>
      <c r="D415" s="4" t="s">
        <v>1192</v>
      </c>
      <c r="E415" s="4" t="s">
        <v>1193</v>
      </c>
      <c r="F415" s="4"/>
      <c r="G415" s="4" t="s">
        <v>55</v>
      </c>
      <c r="H415" s="4" t="s">
        <v>48</v>
      </c>
      <c r="I415" s="4">
        <v>216</v>
      </c>
      <c r="J415" s="4">
        <v>1321</v>
      </c>
      <c r="K415" s="4"/>
      <c r="L415" s="4" t="s">
        <v>49</v>
      </c>
      <c r="M415" s="4" t="s">
        <v>14</v>
      </c>
      <c r="N415" s="4">
        <v>31</v>
      </c>
      <c r="O415" s="9" t="s">
        <v>50</v>
      </c>
      <c r="P415" s="5">
        <v>2.1</v>
      </c>
      <c r="Q415" s="5">
        <v>109.2</v>
      </c>
      <c r="R415" s="4">
        <v>30.439955000000005</v>
      </c>
      <c r="S415" s="4" t="s">
        <v>358</v>
      </c>
      <c r="T415" s="67">
        <v>42672</v>
      </c>
      <c r="U415" s="67">
        <v>42600</v>
      </c>
      <c r="V415" s="4" t="s">
        <v>187</v>
      </c>
      <c r="W415" s="4" t="s">
        <v>1194</v>
      </c>
      <c r="X415" s="173" t="str">
        <f t="array" ref="X4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15" s="173">
        <f t="array" ref="Y4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4.0500000000000007</v>
      </c>
      <c r="Z415" s="173">
        <f>Table1[[#This Row],[V2.0 TEC Requirement (kWh/wk)]]*52/3</f>
        <v>70.2</v>
      </c>
      <c r="AA415" s="173">
        <f>IF(ISNUMBER(Table1[[#This Row],[Typical Electricity Consumption (TEC) (kWh/yr)]]),Table1[[#This Row],[Typical Electricity Consumption (TEC) (kWh/yr)]]-IF(Table1[[#This Row],[Maximum Document Size Width]]&gt;=275,A3_Annual,0),"")</f>
        <v>30.439955000000005</v>
      </c>
      <c r="AB415" s="173">
        <f t="array" ref="AB4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22.900000000000002</v>
      </c>
    </row>
    <row r="416" spans="1:28" ht="46.15">
      <c r="A416" s="3">
        <v>2281398</v>
      </c>
      <c r="B416" s="4" t="s">
        <v>1112</v>
      </c>
      <c r="C416" s="4" t="s">
        <v>1117</v>
      </c>
      <c r="D416" s="4" t="s">
        <v>1195</v>
      </c>
      <c r="E416" s="4" t="s">
        <v>1196</v>
      </c>
      <c r="F416" s="4"/>
      <c r="G416" s="4" t="s">
        <v>47</v>
      </c>
      <c r="H416" s="4" t="s">
        <v>48</v>
      </c>
      <c r="I416" s="4">
        <v>216</v>
      </c>
      <c r="J416" s="4">
        <v>1321</v>
      </c>
      <c r="K416" s="4"/>
      <c r="L416" s="4" t="s">
        <v>49</v>
      </c>
      <c r="M416" s="4" t="s">
        <v>14</v>
      </c>
      <c r="N416" s="4">
        <v>31</v>
      </c>
      <c r="O416" s="9" t="s">
        <v>50</v>
      </c>
      <c r="P416" s="5">
        <v>2.2000000000000002</v>
      </c>
      <c r="Q416" s="5">
        <v>114.4</v>
      </c>
      <c r="R416" s="4">
        <v>32.980072666666672</v>
      </c>
      <c r="S416" s="4" t="s">
        <v>1197</v>
      </c>
      <c r="T416" s="67">
        <v>42672</v>
      </c>
      <c r="U416" s="67">
        <v>42600</v>
      </c>
      <c r="V416" s="4" t="s">
        <v>187</v>
      </c>
      <c r="W416" s="4" t="s">
        <v>1198</v>
      </c>
      <c r="X416" s="173" t="str">
        <f t="array" ref="X4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16" s="173">
        <f t="array" ref="Y4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416" s="173">
        <f>Table1[[#This Row],[V2.0 TEC Requirement (kWh/wk)]]*52/3</f>
        <v>71.933333333333337</v>
      </c>
      <c r="AA416" s="173">
        <f>IF(ISNUMBER(Table1[[#This Row],[Typical Electricity Consumption (TEC) (kWh/yr)]]),Table1[[#This Row],[Typical Electricity Consumption (TEC) (kWh/yr)]]-IF(Table1[[#This Row],[Maximum Document Size Width]]&gt;=275,A3_Annual,0),"")</f>
        <v>32.980072666666672</v>
      </c>
      <c r="AB416" s="173">
        <f t="array" ref="AB4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417" spans="1:28" ht="46.15">
      <c r="A417" s="3">
        <v>2281399</v>
      </c>
      <c r="B417" s="4" t="s">
        <v>1112</v>
      </c>
      <c r="C417" s="4" t="s">
        <v>1117</v>
      </c>
      <c r="D417" s="4" t="s">
        <v>1199</v>
      </c>
      <c r="E417" s="4" t="s">
        <v>1196</v>
      </c>
      <c r="F417" s="4"/>
      <c r="G417" s="4" t="s">
        <v>47</v>
      </c>
      <c r="H417" s="4" t="s">
        <v>48</v>
      </c>
      <c r="I417" s="4">
        <v>216</v>
      </c>
      <c r="J417" s="4">
        <v>1321</v>
      </c>
      <c r="K417" s="4"/>
      <c r="L417" s="4" t="s">
        <v>49</v>
      </c>
      <c r="M417" s="4" t="s">
        <v>14</v>
      </c>
      <c r="N417" s="4">
        <v>31</v>
      </c>
      <c r="O417" s="9" t="s">
        <v>50</v>
      </c>
      <c r="P417" s="5">
        <v>2.2000000000000002</v>
      </c>
      <c r="Q417" s="5">
        <v>114.4</v>
      </c>
      <c r="R417" s="4">
        <v>32.980072666666672</v>
      </c>
      <c r="S417" s="4" t="s">
        <v>1197</v>
      </c>
      <c r="T417" s="67">
        <v>42672</v>
      </c>
      <c r="U417" s="67">
        <v>42600</v>
      </c>
      <c r="V417" s="4" t="s">
        <v>187</v>
      </c>
      <c r="W417" s="4" t="s">
        <v>1200</v>
      </c>
      <c r="X417" s="173" t="str">
        <f t="array" ref="X4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17" s="173">
        <f t="array" ref="Y4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417" s="173">
        <f>Table1[[#This Row],[V2.0 TEC Requirement (kWh/wk)]]*52/3</f>
        <v>71.933333333333337</v>
      </c>
      <c r="AA417" s="173">
        <f>IF(ISNUMBER(Table1[[#This Row],[Typical Electricity Consumption (TEC) (kWh/yr)]]),Table1[[#This Row],[Typical Electricity Consumption (TEC) (kWh/yr)]]-IF(Table1[[#This Row],[Maximum Document Size Width]]&gt;=275,A3_Annual,0),"")</f>
        <v>32.980072666666672</v>
      </c>
      <c r="AB417" s="173">
        <f t="array" ref="AB4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418" spans="1:28" ht="34.9">
      <c r="A418" s="3">
        <v>2269138</v>
      </c>
      <c r="B418" s="4" t="s">
        <v>1201</v>
      </c>
      <c r="C418" s="4" t="s">
        <v>1202</v>
      </c>
      <c r="D418" s="4" t="s">
        <v>1203</v>
      </c>
      <c r="E418" s="4" t="s">
        <v>1203</v>
      </c>
      <c r="F418" s="4"/>
      <c r="G418" s="4" t="s">
        <v>47</v>
      </c>
      <c r="H418" s="4" t="s">
        <v>48</v>
      </c>
      <c r="I418" s="4">
        <v>330</v>
      </c>
      <c r="J418" s="4">
        <v>488</v>
      </c>
      <c r="K418" s="4"/>
      <c r="L418" s="4" t="s">
        <v>49</v>
      </c>
      <c r="M418" s="4" t="s">
        <v>14</v>
      </c>
      <c r="N418" s="4">
        <v>65</v>
      </c>
      <c r="O418" s="9" t="s">
        <v>50</v>
      </c>
      <c r="P418" s="5">
        <v>4.5940000000000003</v>
      </c>
      <c r="Q418" s="5">
        <v>238.88800000000001</v>
      </c>
      <c r="R418" s="4">
        <v>65.033799999999999</v>
      </c>
      <c r="S418" s="4" t="s">
        <v>1204</v>
      </c>
      <c r="T418" s="67">
        <v>42675</v>
      </c>
      <c r="U418" s="67">
        <v>42523</v>
      </c>
      <c r="V418" s="4" t="s">
        <v>56</v>
      </c>
      <c r="W418" s="4" t="s">
        <v>1205</v>
      </c>
      <c r="X418" s="173" t="str">
        <f t="array" ref="X4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18" s="173">
        <f t="array" ref="Y4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418" s="173">
        <f>Table1[[#This Row],[V2.0 TEC Requirement (kWh/wk)]]*52/3</f>
        <v>195</v>
      </c>
      <c r="AA418" s="173">
        <f>IF(ISNUMBER(Table1[[#This Row],[Typical Electricity Consumption (TEC) (kWh/yr)]]),Table1[[#This Row],[Typical Electricity Consumption (TEC) (kWh/yr)]]-IF(Table1[[#This Row],[Maximum Document Size Width]]&gt;=275,A3_Annual,0),"")</f>
        <v>65.033799999999999</v>
      </c>
      <c r="AB418" s="173">
        <f t="array" ref="AB4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419" spans="1:28" ht="34.9">
      <c r="A419" s="3">
        <v>2269142</v>
      </c>
      <c r="B419" s="4" t="s">
        <v>1201</v>
      </c>
      <c r="C419" s="4" t="s">
        <v>1202</v>
      </c>
      <c r="D419" s="4" t="s">
        <v>1206</v>
      </c>
      <c r="E419" s="4" t="s">
        <v>1206</v>
      </c>
      <c r="F419" s="4"/>
      <c r="G419" s="4" t="s">
        <v>47</v>
      </c>
      <c r="H419" s="4" t="s">
        <v>48</v>
      </c>
      <c r="I419" s="4">
        <v>330</v>
      </c>
      <c r="J419" s="4">
        <v>488</v>
      </c>
      <c r="K419" s="4"/>
      <c r="L419" s="4" t="s">
        <v>49</v>
      </c>
      <c r="M419" s="4" t="s">
        <v>14</v>
      </c>
      <c r="N419" s="4">
        <v>80</v>
      </c>
      <c r="O419" s="9" t="s">
        <v>50</v>
      </c>
      <c r="P419" s="5">
        <v>6.23</v>
      </c>
      <c r="Q419" s="5">
        <v>323.95999999999998</v>
      </c>
      <c r="R419" s="4">
        <v>86.876400000000004</v>
      </c>
      <c r="S419" s="4" t="s">
        <v>1204</v>
      </c>
      <c r="T419" s="67">
        <v>42675</v>
      </c>
      <c r="U419" s="67">
        <v>42523</v>
      </c>
      <c r="V419" s="4" t="s">
        <v>56</v>
      </c>
      <c r="W419" s="4" t="s">
        <v>1207</v>
      </c>
      <c r="X419" s="173" t="str">
        <f t="array" ref="X4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19" s="173">
        <f t="array" ref="Y4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419" s="173">
        <f>Table1[[#This Row],[V2.0 TEC Requirement (kWh/wk)]]*52/3</f>
        <v>333.66666666666674</v>
      </c>
      <c r="AA419" s="173">
        <f>IF(ISNUMBER(Table1[[#This Row],[Typical Electricity Consumption (TEC) (kWh/yr)]]),Table1[[#This Row],[Typical Electricity Consumption (TEC) (kWh/yr)]]-IF(Table1[[#This Row],[Maximum Document Size Width]]&gt;=275,A3_Annual,0),"")</f>
        <v>86.876400000000004</v>
      </c>
      <c r="AB419" s="173">
        <f t="array" ref="AB4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420" spans="1:28" ht="34.9">
      <c r="A420" s="3">
        <v>2260667</v>
      </c>
      <c r="B420" s="4" t="s">
        <v>1201</v>
      </c>
      <c r="C420" s="4" t="s">
        <v>1208</v>
      </c>
      <c r="D420" s="4" t="s">
        <v>1209</v>
      </c>
      <c r="E420" s="4" t="s">
        <v>1209</v>
      </c>
      <c r="F420" s="4"/>
      <c r="G420" s="4" t="s">
        <v>282</v>
      </c>
      <c r="H420" s="4" t="s">
        <v>48</v>
      </c>
      <c r="I420" s="4">
        <v>293</v>
      </c>
      <c r="J420" s="4">
        <v>428</v>
      </c>
      <c r="K420" s="4"/>
      <c r="L420" s="4" t="s">
        <v>283</v>
      </c>
      <c r="M420" s="4" t="s">
        <v>11</v>
      </c>
      <c r="N420" s="4">
        <v>150</v>
      </c>
      <c r="O420" s="9" t="s">
        <v>81</v>
      </c>
      <c r="P420" s="5">
        <v>2</v>
      </c>
      <c r="Q420" s="5">
        <v>104</v>
      </c>
      <c r="R420" s="4">
        <v>52.519999999999989</v>
      </c>
      <c r="S420" s="4" t="s">
        <v>51</v>
      </c>
      <c r="T420" s="67">
        <v>42583</v>
      </c>
      <c r="U420" s="67">
        <v>42423</v>
      </c>
      <c r="V420" s="4" t="s">
        <v>187</v>
      </c>
      <c r="W420" s="4" t="s">
        <v>1210</v>
      </c>
      <c r="X420" s="173" t="str">
        <f t="array" ref="X4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0" s="173">
        <f t="array" ref="Y4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54.15</v>
      </c>
      <c r="Z420" s="173">
        <f>Table1[[#This Row],[V2.0 TEC Requirement (kWh/wk)]]*52/3</f>
        <v>938.59999999999991</v>
      </c>
      <c r="AA420" s="173">
        <f>IF(ISNUMBER(Table1[[#This Row],[Typical Electricity Consumption (TEC) (kWh/yr)]]),Table1[[#This Row],[Typical Electricity Consumption (TEC) (kWh/yr)]]-IF(Table1[[#This Row],[Maximum Document Size Width]]&gt;=275,A3_Annual,0),"")</f>
        <v>52.519999999999989</v>
      </c>
      <c r="AB420" s="173">
        <f t="array" ref="AB4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340.8</v>
      </c>
    </row>
    <row r="421" spans="1:28" ht="34.9">
      <c r="A421" s="3">
        <v>2274639</v>
      </c>
      <c r="B421" s="4" t="s">
        <v>1201</v>
      </c>
      <c r="C421" s="4" t="s">
        <v>1208</v>
      </c>
      <c r="D421" s="4" t="s">
        <v>1211</v>
      </c>
      <c r="E421" s="4" t="s">
        <v>1211</v>
      </c>
      <c r="F421" s="4"/>
      <c r="G421" s="4" t="s">
        <v>47</v>
      </c>
      <c r="H421" s="4" t="s">
        <v>48</v>
      </c>
      <c r="I421" s="4">
        <v>297</v>
      </c>
      <c r="J421" s="4">
        <v>432</v>
      </c>
      <c r="K421" s="4"/>
      <c r="L421" s="4" t="s">
        <v>49</v>
      </c>
      <c r="M421" s="4" t="s">
        <v>11</v>
      </c>
      <c r="N421" s="4">
        <v>25</v>
      </c>
      <c r="O421" s="9" t="s">
        <v>50</v>
      </c>
      <c r="P421" s="5">
        <v>0.90700000000000003</v>
      </c>
      <c r="Q421" s="5">
        <v>47.164000000000001</v>
      </c>
      <c r="R421" s="4">
        <v>16.282824999999995</v>
      </c>
      <c r="S421" s="4" t="s">
        <v>1212</v>
      </c>
      <c r="T421" s="67">
        <v>42751</v>
      </c>
      <c r="U421" s="67">
        <v>42592</v>
      </c>
      <c r="V421" s="4" t="s">
        <v>56</v>
      </c>
      <c r="W421" s="4" t="s">
        <v>1213</v>
      </c>
      <c r="X421" s="173" t="str">
        <f t="array" ref="X4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1" s="173">
        <f t="array" ref="Y4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421" s="173">
        <f>Table1[[#This Row],[V2.0 TEC Requirement (kWh/wk)]]*52/3</f>
        <v>36.4</v>
      </c>
      <c r="AA421" s="173">
        <f>IF(ISNUMBER(Table1[[#This Row],[Typical Electricity Consumption (TEC) (kWh/yr)]]),Table1[[#This Row],[Typical Electricity Consumption (TEC) (kWh/yr)]]-IF(Table1[[#This Row],[Maximum Document Size Width]]&gt;=275,A3_Annual,0),"")</f>
        <v>16.282824999999995</v>
      </c>
      <c r="AB421" s="173">
        <f t="array" ref="AB4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422" spans="1:28" ht="34.9">
      <c r="A422" s="3">
        <v>2274642</v>
      </c>
      <c r="B422" s="4" t="s">
        <v>1201</v>
      </c>
      <c r="C422" s="4" t="s">
        <v>1208</v>
      </c>
      <c r="D422" s="4" t="s">
        <v>1214</v>
      </c>
      <c r="E422" s="4" t="s">
        <v>1214</v>
      </c>
      <c r="F422" s="4"/>
      <c r="G422" s="4" t="s">
        <v>47</v>
      </c>
      <c r="H422" s="4" t="s">
        <v>48</v>
      </c>
      <c r="I422" s="4">
        <v>297</v>
      </c>
      <c r="J422" s="4">
        <v>432</v>
      </c>
      <c r="K422" s="4"/>
      <c r="L422" s="4" t="s">
        <v>49</v>
      </c>
      <c r="M422" s="4" t="s">
        <v>11</v>
      </c>
      <c r="N422" s="4">
        <v>25</v>
      </c>
      <c r="O422" s="9" t="s">
        <v>50</v>
      </c>
      <c r="P422" s="5">
        <v>0.90700000000000003</v>
      </c>
      <c r="Q422" s="5">
        <v>47.164000000000001</v>
      </c>
      <c r="R422" s="4">
        <v>16.282824999999995</v>
      </c>
      <c r="S422" s="4" t="s">
        <v>1212</v>
      </c>
      <c r="T422" s="67">
        <v>42751</v>
      </c>
      <c r="U422" s="67">
        <v>42592</v>
      </c>
      <c r="V422" s="4" t="s">
        <v>56</v>
      </c>
      <c r="W422" s="4" t="s">
        <v>1215</v>
      </c>
      <c r="X422" s="173" t="str">
        <f t="array" ref="X4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2" s="173">
        <f t="array" ref="Y4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422" s="173">
        <f>Table1[[#This Row],[V2.0 TEC Requirement (kWh/wk)]]*52/3</f>
        <v>36.4</v>
      </c>
      <c r="AA422" s="173">
        <f>IF(ISNUMBER(Table1[[#This Row],[Typical Electricity Consumption (TEC) (kWh/yr)]]),Table1[[#This Row],[Typical Electricity Consumption (TEC) (kWh/yr)]]-IF(Table1[[#This Row],[Maximum Document Size Width]]&gt;=275,A3_Annual,0),"")</f>
        <v>16.282824999999995</v>
      </c>
      <c r="AB422" s="173">
        <f t="array" ref="AB4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423" spans="1:28" ht="34.9">
      <c r="A423" s="3">
        <v>2274645</v>
      </c>
      <c r="B423" s="4" t="s">
        <v>1201</v>
      </c>
      <c r="C423" s="4" t="s">
        <v>1208</v>
      </c>
      <c r="D423" s="4" t="s">
        <v>1216</v>
      </c>
      <c r="E423" s="4" t="s">
        <v>1216</v>
      </c>
      <c r="F423" s="4"/>
      <c r="G423" s="4" t="s">
        <v>47</v>
      </c>
      <c r="H423" s="4" t="s">
        <v>48</v>
      </c>
      <c r="I423" s="4">
        <v>297</v>
      </c>
      <c r="J423" s="4">
        <v>432</v>
      </c>
      <c r="K423" s="4"/>
      <c r="L423" s="4" t="s">
        <v>49</v>
      </c>
      <c r="M423" s="4" t="s">
        <v>11</v>
      </c>
      <c r="N423" s="4">
        <v>25</v>
      </c>
      <c r="O423" s="9" t="s">
        <v>50</v>
      </c>
      <c r="P423" s="5">
        <v>0.90700000000000003</v>
      </c>
      <c r="Q423" s="5">
        <v>47.164000000000001</v>
      </c>
      <c r="R423" s="4">
        <v>16.282824999999995</v>
      </c>
      <c r="S423" s="4" t="s">
        <v>1212</v>
      </c>
      <c r="T423" s="67">
        <v>42842</v>
      </c>
      <c r="U423" s="67">
        <v>42592</v>
      </c>
      <c r="V423" s="4" t="s">
        <v>56</v>
      </c>
      <c r="W423" s="4" t="s">
        <v>1217</v>
      </c>
      <c r="X423" s="173" t="str">
        <f t="array" ref="X4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3" s="173">
        <f t="array" ref="Y4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423" s="173">
        <f>Table1[[#This Row],[V2.0 TEC Requirement (kWh/wk)]]*52/3</f>
        <v>36.4</v>
      </c>
      <c r="AA423" s="173">
        <f>IF(ISNUMBER(Table1[[#This Row],[Typical Electricity Consumption (TEC) (kWh/yr)]]),Table1[[#This Row],[Typical Electricity Consumption (TEC) (kWh/yr)]]-IF(Table1[[#This Row],[Maximum Document Size Width]]&gt;=275,A3_Annual,0),"")</f>
        <v>16.282824999999995</v>
      </c>
      <c r="AB423" s="173">
        <f t="array" ref="AB4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424" spans="1:28" ht="34.9">
      <c r="A424" s="3">
        <v>2274649</v>
      </c>
      <c r="B424" s="4" t="s">
        <v>1201</v>
      </c>
      <c r="C424" s="4" t="s">
        <v>1208</v>
      </c>
      <c r="D424" s="4" t="s">
        <v>1218</v>
      </c>
      <c r="E424" s="4" t="s">
        <v>1218</v>
      </c>
      <c r="F424" s="4"/>
      <c r="G424" s="4" t="s">
        <v>47</v>
      </c>
      <c r="H424" s="4" t="s">
        <v>48</v>
      </c>
      <c r="I424" s="4">
        <v>297</v>
      </c>
      <c r="J424" s="4">
        <v>432</v>
      </c>
      <c r="K424" s="4"/>
      <c r="L424" s="4" t="s">
        <v>49</v>
      </c>
      <c r="M424" s="4" t="s">
        <v>11</v>
      </c>
      <c r="N424" s="4">
        <v>30</v>
      </c>
      <c r="O424" s="9" t="s">
        <v>50</v>
      </c>
      <c r="P424" s="5">
        <v>1.1379999999999999</v>
      </c>
      <c r="Q424" s="5">
        <v>59.176000000000002</v>
      </c>
      <c r="R424" s="4">
        <v>19.293950000000002</v>
      </c>
      <c r="S424" s="4" t="s">
        <v>1212</v>
      </c>
      <c r="T424" s="67">
        <v>42751</v>
      </c>
      <c r="U424" s="67">
        <v>42592</v>
      </c>
      <c r="V424" s="4" t="s">
        <v>56</v>
      </c>
      <c r="W424" s="4" t="s">
        <v>1219</v>
      </c>
      <c r="X424" s="173" t="str">
        <f t="array" ref="X4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4" s="173">
        <f t="array" ref="Y4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424" s="173">
        <f>Table1[[#This Row],[V2.0 TEC Requirement (kWh/wk)]]*52/3</f>
        <v>42.466666666666661</v>
      </c>
      <c r="AA424" s="173">
        <f>IF(ISNUMBER(Table1[[#This Row],[Typical Electricity Consumption (TEC) (kWh/yr)]]),Table1[[#This Row],[Typical Electricity Consumption (TEC) (kWh/yr)]]-IF(Table1[[#This Row],[Maximum Document Size Width]]&gt;=275,A3_Annual,0),"")</f>
        <v>19.293950000000002</v>
      </c>
      <c r="AB424" s="173">
        <f t="array" ref="AB4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425" spans="1:28" ht="34.9">
      <c r="A425" s="3">
        <v>2274652</v>
      </c>
      <c r="B425" s="4" t="s">
        <v>1201</v>
      </c>
      <c r="C425" s="4" t="s">
        <v>1208</v>
      </c>
      <c r="D425" s="4" t="s">
        <v>1220</v>
      </c>
      <c r="E425" s="4" t="s">
        <v>1220</v>
      </c>
      <c r="F425" s="4"/>
      <c r="G425" s="4" t="s">
        <v>47</v>
      </c>
      <c r="H425" s="4" t="s">
        <v>48</v>
      </c>
      <c r="I425" s="4">
        <v>297</v>
      </c>
      <c r="J425" s="4">
        <v>432</v>
      </c>
      <c r="K425" s="4"/>
      <c r="L425" s="4" t="s">
        <v>49</v>
      </c>
      <c r="M425" s="4" t="s">
        <v>11</v>
      </c>
      <c r="N425" s="4">
        <v>30</v>
      </c>
      <c r="O425" s="9" t="s">
        <v>50</v>
      </c>
      <c r="P425" s="5">
        <v>1.1379999999999999</v>
      </c>
      <c r="Q425" s="5">
        <v>59.176000000000002</v>
      </c>
      <c r="R425" s="4">
        <v>19.293950000000002</v>
      </c>
      <c r="S425" s="4" t="s">
        <v>1212</v>
      </c>
      <c r="T425" s="67">
        <v>42751</v>
      </c>
      <c r="U425" s="67">
        <v>42592</v>
      </c>
      <c r="V425" s="4" t="s">
        <v>56</v>
      </c>
      <c r="W425" s="4" t="s">
        <v>1221</v>
      </c>
      <c r="X425" s="173" t="str">
        <f t="array" ref="X4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5" s="173">
        <f t="array" ref="Y4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425" s="173">
        <f>Table1[[#This Row],[V2.0 TEC Requirement (kWh/wk)]]*52/3</f>
        <v>42.466666666666661</v>
      </c>
      <c r="AA425" s="173">
        <f>IF(ISNUMBER(Table1[[#This Row],[Typical Electricity Consumption (TEC) (kWh/yr)]]),Table1[[#This Row],[Typical Electricity Consumption (TEC) (kWh/yr)]]-IF(Table1[[#This Row],[Maximum Document Size Width]]&gt;=275,A3_Annual,0),"")</f>
        <v>19.293950000000002</v>
      </c>
      <c r="AB425" s="173">
        <f t="array" ref="AB4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426" spans="1:28" ht="34.9">
      <c r="A426" s="3">
        <v>2274654</v>
      </c>
      <c r="B426" s="4" t="s">
        <v>1201</v>
      </c>
      <c r="C426" s="4" t="s">
        <v>1208</v>
      </c>
      <c r="D426" s="4" t="s">
        <v>1222</v>
      </c>
      <c r="E426" s="4" t="s">
        <v>1222</v>
      </c>
      <c r="F426" s="4"/>
      <c r="G426" s="4" t="s">
        <v>47</v>
      </c>
      <c r="H426" s="4" t="s">
        <v>48</v>
      </c>
      <c r="I426" s="4">
        <v>297</v>
      </c>
      <c r="J426" s="4">
        <v>432</v>
      </c>
      <c r="K426" s="4"/>
      <c r="L426" s="4" t="s">
        <v>49</v>
      </c>
      <c r="M426" s="4" t="s">
        <v>11</v>
      </c>
      <c r="N426" s="4">
        <v>30</v>
      </c>
      <c r="O426" s="9" t="s">
        <v>50</v>
      </c>
      <c r="P426" s="5">
        <v>1.1379999999999999</v>
      </c>
      <c r="Q426" s="5">
        <v>59.176000000000002</v>
      </c>
      <c r="R426" s="4">
        <v>19.293950000000002</v>
      </c>
      <c r="S426" s="4" t="s">
        <v>1212</v>
      </c>
      <c r="T426" s="67">
        <v>42842</v>
      </c>
      <c r="U426" s="67">
        <v>42592</v>
      </c>
      <c r="V426" s="4" t="s">
        <v>56</v>
      </c>
      <c r="W426" s="4" t="s">
        <v>1223</v>
      </c>
      <c r="X426" s="173" t="str">
        <f t="array" ref="X4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6" s="173">
        <f t="array" ref="Y4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426" s="173">
        <f>Table1[[#This Row],[V2.0 TEC Requirement (kWh/wk)]]*52/3</f>
        <v>42.466666666666661</v>
      </c>
      <c r="AA426" s="173">
        <f>IF(ISNUMBER(Table1[[#This Row],[Typical Electricity Consumption (TEC) (kWh/yr)]]),Table1[[#This Row],[Typical Electricity Consumption (TEC) (kWh/yr)]]-IF(Table1[[#This Row],[Maximum Document Size Width]]&gt;=275,A3_Annual,0),"")</f>
        <v>19.293950000000002</v>
      </c>
      <c r="AB426" s="173">
        <f t="array" ref="AB4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427" spans="1:28" ht="34.9">
      <c r="A427" s="3">
        <v>2252611</v>
      </c>
      <c r="B427" s="4" t="s">
        <v>1201</v>
      </c>
      <c r="C427" s="4" t="s">
        <v>1208</v>
      </c>
      <c r="D427" s="4" t="s">
        <v>1224</v>
      </c>
      <c r="E427" s="4" t="s">
        <v>1224</v>
      </c>
      <c r="F427" s="4"/>
      <c r="G427" s="4" t="s">
        <v>47</v>
      </c>
      <c r="H427" s="4" t="s">
        <v>48</v>
      </c>
      <c r="I427" s="4">
        <v>297</v>
      </c>
      <c r="J427" s="4">
        <v>432</v>
      </c>
      <c r="K427" s="4"/>
      <c r="L427" s="4" t="s">
        <v>49</v>
      </c>
      <c r="M427" s="4" t="s">
        <v>11</v>
      </c>
      <c r="N427" s="4">
        <v>30</v>
      </c>
      <c r="O427" s="9" t="s">
        <v>50</v>
      </c>
      <c r="P427" s="5">
        <v>1.2470000000000001</v>
      </c>
      <c r="Q427" s="5">
        <v>64.843999999999994</v>
      </c>
      <c r="R427" s="4">
        <v>21.531466666666663</v>
      </c>
      <c r="S427" s="4" t="s">
        <v>1204</v>
      </c>
      <c r="T427" s="67">
        <v>42491</v>
      </c>
      <c r="U427" s="67">
        <v>42321</v>
      </c>
      <c r="V427" s="4" t="s">
        <v>56</v>
      </c>
      <c r="W427" s="4" t="s">
        <v>1225</v>
      </c>
      <c r="X427" s="173" t="str">
        <f t="array" ref="X4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7" s="173">
        <f t="array" ref="Y4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427" s="173">
        <f>Table1[[#This Row],[V2.0 TEC Requirement (kWh/wk)]]*52/3</f>
        <v>42.466666666666661</v>
      </c>
      <c r="AA427" s="173">
        <f>IF(ISNUMBER(Table1[[#This Row],[Typical Electricity Consumption (TEC) (kWh/yr)]]),Table1[[#This Row],[Typical Electricity Consumption (TEC) (kWh/yr)]]-IF(Table1[[#This Row],[Maximum Document Size Width]]&gt;=275,A3_Annual,0),"")</f>
        <v>21.531466666666663</v>
      </c>
      <c r="AB427" s="173">
        <f t="array" ref="AB4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428" spans="1:28" ht="34.9">
      <c r="A428" s="3">
        <v>2274659</v>
      </c>
      <c r="B428" s="4" t="s">
        <v>1201</v>
      </c>
      <c r="C428" s="4" t="s">
        <v>1208</v>
      </c>
      <c r="D428" s="4" t="s">
        <v>1226</v>
      </c>
      <c r="E428" s="4" t="s">
        <v>1226</v>
      </c>
      <c r="F428" s="4"/>
      <c r="G428" s="4" t="s">
        <v>47</v>
      </c>
      <c r="H428" s="4" t="s">
        <v>48</v>
      </c>
      <c r="I428" s="4">
        <v>297</v>
      </c>
      <c r="J428" s="4">
        <v>432</v>
      </c>
      <c r="K428" s="4"/>
      <c r="L428" s="4" t="s">
        <v>49</v>
      </c>
      <c r="M428" s="4" t="s">
        <v>11</v>
      </c>
      <c r="N428" s="4">
        <v>35</v>
      </c>
      <c r="O428" s="9" t="s">
        <v>50</v>
      </c>
      <c r="P428" s="5">
        <v>1.369</v>
      </c>
      <c r="Q428" s="5">
        <v>71.188000000000002</v>
      </c>
      <c r="R428" s="4">
        <v>22.313200000000002</v>
      </c>
      <c r="S428" s="4" t="s">
        <v>1212</v>
      </c>
      <c r="T428" s="67">
        <v>42751</v>
      </c>
      <c r="U428" s="67">
        <v>42592</v>
      </c>
      <c r="V428" s="4" t="s">
        <v>56</v>
      </c>
      <c r="W428" s="4" t="s">
        <v>1227</v>
      </c>
      <c r="X428" s="173" t="str">
        <f t="array" ref="X4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8" s="173">
        <f t="array" ref="Y4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428" s="173">
        <f>Table1[[#This Row],[V2.0 TEC Requirement (kWh/wk)]]*52/3</f>
        <v>52</v>
      </c>
      <c r="AA428" s="173">
        <f>IF(ISNUMBER(Table1[[#This Row],[Typical Electricity Consumption (TEC) (kWh/yr)]]),Table1[[#This Row],[Typical Electricity Consumption (TEC) (kWh/yr)]]-IF(Table1[[#This Row],[Maximum Document Size Width]]&gt;=275,A3_Annual,0),"")</f>
        <v>22.313200000000002</v>
      </c>
      <c r="AB428" s="173">
        <f t="array" ref="AB4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429" spans="1:28" ht="34.9">
      <c r="A429" s="3">
        <v>2274662</v>
      </c>
      <c r="B429" s="4" t="s">
        <v>1201</v>
      </c>
      <c r="C429" s="4" t="s">
        <v>1208</v>
      </c>
      <c r="D429" s="4" t="s">
        <v>1228</v>
      </c>
      <c r="E429" s="4" t="s">
        <v>1228</v>
      </c>
      <c r="F429" s="4"/>
      <c r="G429" s="4" t="s">
        <v>47</v>
      </c>
      <c r="H429" s="4" t="s">
        <v>48</v>
      </c>
      <c r="I429" s="4">
        <v>297</v>
      </c>
      <c r="J429" s="4">
        <v>432</v>
      </c>
      <c r="K429" s="4"/>
      <c r="L429" s="4" t="s">
        <v>49</v>
      </c>
      <c r="M429" s="4" t="s">
        <v>11</v>
      </c>
      <c r="N429" s="4">
        <v>35</v>
      </c>
      <c r="O429" s="9" t="s">
        <v>50</v>
      </c>
      <c r="P429" s="5">
        <v>1.369</v>
      </c>
      <c r="Q429" s="5">
        <v>71.188000000000002</v>
      </c>
      <c r="R429" s="4">
        <v>22.313200000000002</v>
      </c>
      <c r="S429" s="4" t="s">
        <v>1212</v>
      </c>
      <c r="T429" s="67">
        <v>42751</v>
      </c>
      <c r="U429" s="67">
        <v>42592</v>
      </c>
      <c r="V429" s="4" t="s">
        <v>56</v>
      </c>
      <c r="W429" s="4" t="s">
        <v>1229</v>
      </c>
      <c r="X429" s="173" t="str">
        <f t="array" ref="X4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29" s="173">
        <f t="array" ref="Y4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429" s="173">
        <f>Table1[[#This Row],[V2.0 TEC Requirement (kWh/wk)]]*52/3</f>
        <v>52</v>
      </c>
      <c r="AA429" s="173">
        <f>IF(ISNUMBER(Table1[[#This Row],[Typical Electricity Consumption (TEC) (kWh/yr)]]),Table1[[#This Row],[Typical Electricity Consumption (TEC) (kWh/yr)]]-IF(Table1[[#This Row],[Maximum Document Size Width]]&gt;=275,A3_Annual,0),"")</f>
        <v>22.313200000000002</v>
      </c>
      <c r="AB429" s="173">
        <f t="array" ref="AB4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430" spans="1:28" ht="34.9">
      <c r="A430" s="3">
        <v>2274665</v>
      </c>
      <c r="B430" s="4" t="s">
        <v>1201</v>
      </c>
      <c r="C430" s="4" t="s">
        <v>1208</v>
      </c>
      <c r="D430" s="4" t="s">
        <v>1230</v>
      </c>
      <c r="E430" s="4" t="s">
        <v>1230</v>
      </c>
      <c r="F430" s="4"/>
      <c r="G430" s="4" t="s">
        <v>47</v>
      </c>
      <c r="H430" s="4" t="s">
        <v>48</v>
      </c>
      <c r="I430" s="4">
        <v>297</v>
      </c>
      <c r="J430" s="4">
        <v>432</v>
      </c>
      <c r="K430" s="4"/>
      <c r="L430" s="4" t="s">
        <v>49</v>
      </c>
      <c r="M430" s="4" t="s">
        <v>11</v>
      </c>
      <c r="N430" s="4">
        <v>35</v>
      </c>
      <c r="O430" s="9" t="s">
        <v>50</v>
      </c>
      <c r="P430" s="5">
        <v>1.369</v>
      </c>
      <c r="Q430" s="5">
        <v>71.188000000000002</v>
      </c>
      <c r="R430" s="4">
        <v>22.313200000000002</v>
      </c>
      <c r="S430" s="4" t="s">
        <v>1212</v>
      </c>
      <c r="T430" s="67">
        <v>42842</v>
      </c>
      <c r="U430" s="67">
        <v>42592</v>
      </c>
      <c r="V430" s="4" t="s">
        <v>56</v>
      </c>
      <c r="W430" s="4" t="s">
        <v>1231</v>
      </c>
      <c r="X430" s="173" t="str">
        <f t="array" ref="X4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0" s="173">
        <f t="array" ref="Y4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430" s="173">
        <f>Table1[[#This Row],[V2.0 TEC Requirement (kWh/wk)]]*52/3</f>
        <v>52</v>
      </c>
      <c r="AA430" s="173">
        <f>IF(ISNUMBER(Table1[[#This Row],[Typical Electricity Consumption (TEC) (kWh/yr)]]),Table1[[#This Row],[Typical Electricity Consumption (TEC) (kWh/yr)]]-IF(Table1[[#This Row],[Maximum Document Size Width]]&gt;=275,A3_Annual,0),"")</f>
        <v>22.313200000000002</v>
      </c>
      <c r="AB430" s="173">
        <f t="array" ref="AB4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431" spans="1:28" ht="34.9">
      <c r="A431" s="3">
        <v>2261019</v>
      </c>
      <c r="B431" s="4" t="s">
        <v>1201</v>
      </c>
      <c r="C431" s="4" t="s">
        <v>1208</v>
      </c>
      <c r="D431" s="4" t="s">
        <v>1232</v>
      </c>
      <c r="E431" s="4" t="s">
        <v>1232</v>
      </c>
      <c r="F431" s="4"/>
      <c r="G431" s="4" t="s">
        <v>47</v>
      </c>
      <c r="H431" s="4" t="s">
        <v>48</v>
      </c>
      <c r="I431" s="4">
        <v>356</v>
      </c>
      <c r="J431" s="4">
        <v>216</v>
      </c>
      <c r="K431" s="4"/>
      <c r="L431" s="4" t="s">
        <v>49</v>
      </c>
      <c r="M431" s="4" t="s">
        <v>11</v>
      </c>
      <c r="N431" s="4">
        <v>42</v>
      </c>
      <c r="O431" s="9" t="s">
        <v>50</v>
      </c>
      <c r="P431" s="5">
        <v>1.756</v>
      </c>
      <c r="Q431" s="5">
        <v>91.311999999999998</v>
      </c>
      <c r="R431" s="4">
        <v>26.782600000000002</v>
      </c>
      <c r="S431" s="4" t="s">
        <v>1233</v>
      </c>
      <c r="T431" s="67">
        <v>42461</v>
      </c>
      <c r="U431" s="67">
        <v>42429</v>
      </c>
      <c r="V431" s="4" t="s">
        <v>56</v>
      </c>
      <c r="W431" s="4" t="s">
        <v>1234</v>
      </c>
      <c r="X431" s="173" t="str">
        <f t="array" ref="X4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1" s="173">
        <f t="array" ref="Y4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431" s="173">
        <f>Table1[[#This Row],[V2.0 TEC Requirement (kWh/wk)]]*52/3</f>
        <v>65.346666666666664</v>
      </c>
      <c r="AA431" s="173">
        <f>IF(ISNUMBER(Table1[[#This Row],[Typical Electricity Consumption (TEC) (kWh/yr)]]),Table1[[#This Row],[Typical Electricity Consumption (TEC) (kWh/yr)]]-IF(Table1[[#This Row],[Maximum Document Size Width]]&gt;=275,A3_Annual,0),"")</f>
        <v>26.782600000000002</v>
      </c>
      <c r="AB431" s="173">
        <f t="array" ref="AB4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432" spans="1:28" ht="34.9">
      <c r="A432" s="3">
        <v>2261016</v>
      </c>
      <c r="B432" s="4" t="s">
        <v>1201</v>
      </c>
      <c r="C432" s="4" t="s">
        <v>1208</v>
      </c>
      <c r="D432" s="4" t="s">
        <v>1235</v>
      </c>
      <c r="E432" s="4" t="s">
        <v>1235</v>
      </c>
      <c r="F432" s="4"/>
      <c r="G432" s="4" t="s">
        <v>47</v>
      </c>
      <c r="H432" s="4" t="s">
        <v>48</v>
      </c>
      <c r="I432" s="4">
        <v>356</v>
      </c>
      <c r="J432" s="4">
        <v>216</v>
      </c>
      <c r="K432" s="4"/>
      <c r="L432" s="4" t="s">
        <v>49</v>
      </c>
      <c r="M432" s="4" t="s">
        <v>11</v>
      </c>
      <c r="N432" s="4">
        <v>42</v>
      </c>
      <c r="O432" s="9" t="s">
        <v>50</v>
      </c>
      <c r="P432" s="5">
        <v>1.756</v>
      </c>
      <c r="Q432" s="5">
        <v>91.311999999999998</v>
      </c>
      <c r="R432" s="4">
        <v>26.782600000000002</v>
      </c>
      <c r="S432" s="4" t="s">
        <v>1233</v>
      </c>
      <c r="T432" s="67">
        <v>42461</v>
      </c>
      <c r="U432" s="67">
        <v>42429</v>
      </c>
      <c r="V432" s="4" t="s">
        <v>56</v>
      </c>
      <c r="W432" s="4" t="s">
        <v>1236</v>
      </c>
      <c r="X432" s="173" t="str">
        <f t="array" ref="X4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2" s="173">
        <f t="array" ref="Y4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432" s="173">
        <f>Table1[[#This Row],[V2.0 TEC Requirement (kWh/wk)]]*52/3</f>
        <v>65.346666666666664</v>
      </c>
      <c r="AA432" s="173">
        <f>IF(ISNUMBER(Table1[[#This Row],[Typical Electricity Consumption (TEC) (kWh/yr)]]),Table1[[#This Row],[Typical Electricity Consumption (TEC) (kWh/yr)]]-IF(Table1[[#This Row],[Maximum Document Size Width]]&gt;=275,A3_Annual,0),"")</f>
        <v>26.782600000000002</v>
      </c>
      <c r="AB432" s="173">
        <f t="array" ref="AB4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433" spans="1:28" ht="34.9">
      <c r="A433" s="3">
        <v>2264020</v>
      </c>
      <c r="B433" s="4" t="s">
        <v>1201</v>
      </c>
      <c r="C433" s="4" t="s">
        <v>1208</v>
      </c>
      <c r="D433" s="4" t="s">
        <v>1237</v>
      </c>
      <c r="E433" s="4" t="s">
        <v>1237</v>
      </c>
      <c r="F433" s="4"/>
      <c r="G433" s="4" t="s">
        <v>47</v>
      </c>
      <c r="H433" s="4" t="s">
        <v>48</v>
      </c>
      <c r="I433" s="4">
        <v>216</v>
      </c>
      <c r="J433" s="4">
        <v>600</v>
      </c>
      <c r="K433" s="4"/>
      <c r="L433" s="4" t="s">
        <v>49</v>
      </c>
      <c r="M433" s="4" t="s">
        <v>11</v>
      </c>
      <c r="N433" s="4">
        <v>42</v>
      </c>
      <c r="O433" s="9" t="s">
        <v>50</v>
      </c>
      <c r="P433" s="5">
        <v>1.8140000000000001</v>
      </c>
      <c r="Q433" s="5">
        <v>94.328000000000003</v>
      </c>
      <c r="R433" s="4">
        <v>28.880800000000001</v>
      </c>
      <c r="S433" s="4" t="s">
        <v>1178</v>
      </c>
      <c r="T433" s="67">
        <v>42628</v>
      </c>
      <c r="U433" s="67">
        <v>42639</v>
      </c>
      <c r="V433" s="4" t="s">
        <v>56</v>
      </c>
      <c r="W433" s="4" t="s">
        <v>1238</v>
      </c>
      <c r="X433" s="173" t="str">
        <f t="array" ref="X4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3" s="173">
        <f t="array" ref="Y4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433" s="173">
        <f>Table1[[#This Row],[V2.0 TEC Requirement (kWh/wk)]]*52/3</f>
        <v>60.146666666666668</v>
      </c>
      <c r="AA433" s="173">
        <f>IF(ISNUMBER(Table1[[#This Row],[Typical Electricity Consumption (TEC) (kWh/yr)]]),Table1[[#This Row],[Typical Electricity Consumption (TEC) (kWh/yr)]]-IF(Table1[[#This Row],[Maximum Document Size Width]]&gt;=275,A3_Annual,0),"")</f>
        <v>28.880800000000001</v>
      </c>
      <c r="AB433" s="173">
        <f t="array" ref="AB4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434" spans="1:28" ht="34.9">
      <c r="A434" s="3">
        <v>2274669</v>
      </c>
      <c r="B434" s="4" t="s">
        <v>1201</v>
      </c>
      <c r="C434" s="4" t="s">
        <v>1208</v>
      </c>
      <c r="D434" s="4" t="s">
        <v>1239</v>
      </c>
      <c r="E434" s="4" t="s">
        <v>1239</v>
      </c>
      <c r="F434" s="4"/>
      <c r="G434" s="4" t="s">
        <v>47</v>
      </c>
      <c r="H434" s="4" t="s">
        <v>48</v>
      </c>
      <c r="I434" s="4">
        <v>297</v>
      </c>
      <c r="J434" s="4">
        <v>432</v>
      </c>
      <c r="K434" s="4"/>
      <c r="L434" s="4" t="s">
        <v>49</v>
      </c>
      <c r="M434" s="4" t="s">
        <v>11</v>
      </c>
      <c r="N434" s="4">
        <v>40</v>
      </c>
      <c r="O434" s="9" t="s">
        <v>50</v>
      </c>
      <c r="P434" s="5">
        <v>1.581</v>
      </c>
      <c r="Q434" s="5">
        <v>82.212000000000003</v>
      </c>
      <c r="R434" s="4">
        <v>25.799800000000005</v>
      </c>
      <c r="S434" s="4" t="s">
        <v>1212</v>
      </c>
      <c r="T434" s="67">
        <v>42751</v>
      </c>
      <c r="U434" s="67">
        <v>42592</v>
      </c>
      <c r="V434" s="4" t="s">
        <v>56</v>
      </c>
      <c r="W434" s="4" t="s">
        <v>1240</v>
      </c>
      <c r="X434" s="173" t="str">
        <f t="array" ref="X4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4" s="173">
        <f t="array" ref="Y4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434" s="173">
        <f>Table1[[#This Row],[V2.0 TEC Requirement (kWh/wk)]]*52/3</f>
        <v>61.533333333333339</v>
      </c>
      <c r="AA434" s="173">
        <f>IF(ISNUMBER(Table1[[#This Row],[Typical Electricity Consumption (TEC) (kWh/yr)]]),Table1[[#This Row],[Typical Electricity Consumption (TEC) (kWh/yr)]]-IF(Table1[[#This Row],[Maximum Document Size Width]]&gt;=275,A3_Annual,0),"")</f>
        <v>25.799800000000005</v>
      </c>
      <c r="AB434" s="173">
        <f t="array" ref="AB4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435" spans="1:28" ht="34.9">
      <c r="A435" s="3">
        <v>2274672</v>
      </c>
      <c r="B435" s="4" t="s">
        <v>1201</v>
      </c>
      <c r="C435" s="4" t="s">
        <v>1208</v>
      </c>
      <c r="D435" s="4" t="s">
        <v>1241</v>
      </c>
      <c r="E435" s="4" t="s">
        <v>1241</v>
      </c>
      <c r="F435" s="4"/>
      <c r="G435" s="4" t="s">
        <v>47</v>
      </c>
      <c r="H435" s="4" t="s">
        <v>48</v>
      </c>
      <c r="I435" s="4">
        <v>297</v>
      </c>
      <c r="J435" s="4">
        <v>432</v>
      </c>
      <c r="K435" s="4"/>
      <c r="L435" s="4" t="s">
        <v>49</v>
      </c>
      <c r="M435" s="4" t="s">
        <v>11</v>
      </c>
      <c r="N435" s="4">
        <v>40</v>
      </c>
      <c r="O435" s="9" t="s">
        <v>50</v>
      </c>
      <c r="P435" s="5">
        <v>1.581</v>
      </c>
      <c r="Q435" s="5">
        <v>82.212000000000003</v>
      </c>
      <c r="R435" s="4">
        <v>25.799800000000005</v>
      </c>
      <c r="S435" s="4" t="s">
        <v>1212</v>
      </c>
      <c r="T435" s="67">
        <v>42842</v>
      </c>
      <c r="U435" s="67">
        <v>42592</v>
      </c>
      <c r="V435" s="4" t="s">
        <v>56</v>
      </c>
      <c r="W435" s="4" t="s">
        <v>1242</v>
      </c>
      <c r="X435" s="173" t="str">
        <f t="array" ref="X4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5" s="173">
        <f t="array" ref="Y4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435" s="173">
        <f>Table1[[#This Row],[V2.0 TEC Requirement (kWh/wk)]]*52/3</f>
        <v>61.533333333333339</v>
      </c>
      <c r="AA435" s="173">
        <f>IF(ISNUMBER(Table1[[#This Row],[Typical Electricity Consumption (TEC) (kWh/yr)]]),Table1[[#This Row],[Typical Electricity Consumption (TEC) (kWh/yr)]]-IF(Table1[[#This Row],[Maximum Document Size Width]]&gt;=275,A3_Annual,0),"")</f>
        <v>25.799800000000005</v>
      </c>
      <c r="AB435" s="173">
        <f t="array" ref="AB4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436" spans="1:28" ht="34.9">
      <c r="A436" s="3">
        <v>2261297</v>
      </c>
      <c r="B436" s="4" t="s">
        <v>1201</v>
      </c>
      <c r="C436" s="4" t="s">
        <v>1208</v>
      </c>
      <c r="D436" s="4" t="s">
        <v>1243</v>
      </c>
      <c r="E436" s="4" t="s">
        <v>1243</v>
      </c>
      <c r="F436" s="4"/>
      <c r="G436" s="4" t="s">
        <v>47</v>
      </c>
      <c r="H436" s="4" t="s">
        <v>48</v>
      </c>
      <c r="I436" s="4">
        <v>356</v>
      </c>
      <c r="J436" s="4">
        <v>216</v>
      </c>
      <c r="K436" s="4"/>
      <c r="L436" s="4" t="s">
        <v>49</v>
      </c>
      <c r="M436" s="4" t="s">
        <v>11</v>
      </c>
      <c r="N436" s="4">
        <v>52</v>
      </c>
      <c r="O436" s="9" t="s">
        <v>50</v>
      </c>
      <c r="P436" s="5">
        <v>2.9820000000000002</v>
      </c>
      <c r="Q436" s="5">
        <v>155.06399999999999</v>
      </c>
      <c r="R436" s="4">
        <v>46.009599999999992</v>
      </c>
      <c r="S436" s="4" t="s">
        <v>1204</v>
      </c>
      <c r="T436" s="67">
        <v>42522</v>
      </c>
      <c r="U436" s="67">
        <v>42431</v>
      </c>
      <c r="V436" s="4" t="s">
        <v>56</v>
      </c>
      <c r="W436" s="4" t="s">
        <v>1244</v>
      </c>
      <c r="X436" s="173" t="str">
        <f t="array" ref="X4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6" s="173">
        <f t="array" ref="Y4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436" s="173">
        <f>Table1[[#This Row],[V2.0 TEC Requirement (kWh/wk)]]*52/3</f>
        <v>89.266666666666652</v>
      </c>
      <c r="AA436" s="173">
        <f>IF(ISNUMBER(Table1[[#This Row],[Typical Electricity Consumption (TEC) (kWh/yr)]]),Table1[[#This Row],[Typical Electricity Consumption (TEC) (kWh/yr)]]-IF(Table1[[#This Row],[Maximum Document Size Width]]&gt;=275,A3_Annual,0),"")</f>
        <v>46.009599999999992</v>
      </c>
      <c r="AB436" s="173">
        <f t="array" ref="AB4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437" spans="1:28" ht="34.9">
      <c r="A437" s="3">
        <v>2261300</v>
      </c>
      <c r="B437" s="4" t="s">
        <v>1201</v>
      </c>
      <c r="C437" s="4" t="s">
        <v>1208</v>
      </c>
      <c r="D437" s="4" t="s">
        <v>1245</v>
      </c>
      <c r="E437" s="4" t="s">
        <v>1245</v>
      </c>
      <c r="F437" s="4"/>
      <c r="G437" s="4" t="s">
        <v>47</v>
      </c>
      <c r="H437" s="4" t="s">
        <v>48</v>
      </c>
      <c r="I437" s="4">
        <v>356</v>
      </c>
      <c r="J437" s="4">
        <v>216</v>
      </c>
      <c r="K437" s="4"/>
      <c r="L437" s="4" t="s">
        <v>49</v>
      </c>
      <c r="M437" s="4" t="s">
        <v>11</v>
      </c>
      <c r="N437" s="4">
        <v>52</v>
      </c>
      <c r="O437" s="9" t="s">
        <v>50</v>
      </c>
      <c r="P437" s="5">
        <v>2.9820000000000002</v>
      </c>
      <c r="Q437" s="5">
        <v>155.06399999999999</v>
      </c>
      <c r="R437" s="4">
        <v>46.009599999999992</v>
      </c>
      <c r="S437" s="4" t="s">
        <v>1204</v>
      </c>
      <c r="T437" s="67">
        <v>42644</v>
      </c>
      <c r="U437" s="67">
        <v>42431</v>
      </c>
      <c r="V437" s="4" t="s">
        <v>56</v>
      </c>
      <c r="W437" s="4" t="s">
        <v>1246</v>
      </c>
      <c r="X437" s="173" t="str">
        <f t="array" ref="X4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7" s="173">
        <f t="array" ref="Y4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437" s="173">
        <f>Table1[[#This Row],[V2.0 TEC Requirement (kWh/wk)]]*52/3</f>
        <v>89.266666666666652</v>
      </c>
      <c r="AA437" s="173">
        <f>IF(ISNUMBER(Table1[[#This Row],[Typical Electricity Consumption (TEC) (kWh/yr)]]),Table1[[#This Row],[Typical Electricity Consumption (TEC) (kWh/yr)]]-IF(Table1[[#This Row],[Maximum Document Size Width]]&gt;=275,A3_Annual,0),"")</f>
        <v>46.009599999999992</v>
      </c>
      <c r="AB437" s="173">
        <f t="array" ref="AB4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438" spans="1:28" ht="34.9">
      <c r="A438" s="3">
        <v>2293520</v>
      </c>
      <c r="B438" s="4" t="s">
        <v>1201</v>
      </c>
      <c r="C438" s="4" t="s">
        <v>1208</v>
      </c>
      <c r="D438" s="4" t="s">
        <v>1247</v>
      </c>
      <c r="E438" s="4" t="s">
        <v>1247</v>
      </c>
      <c r="F438" s="4"/>
      <c r="G438" s="4" t="s">
        <v>47</v>
      </c>
      <c r="H438" s="4" t="s">
        <v>48</v>
      </c>
      <c r="I438" s="4">
        <v>356</v>
      </c>
      <c r="J438" s="4">
        <v>216</v>
      </c>
      <c r="K438" s="4"/>
      <c r="L438" s="4" t="s">
        <v>49</v>
      </c>
      <c r="M438" s="4" t="s">
        <v>11</v>
      </c>
      <c r="N438" s="4">
        <v>52</v>
      </c>
      <c r="O438" s="9" t="s">
        <v>50</v>
      </c>
      <c r="P438" s="5">
        <v>2.9820000000000002</v>
      </c>
      <c r="Q438" s="5">
        <v>155.06399999999999</v>
      </c>
      <c r="R438" s="4">
        <v>46.009599999999992</v>
      </c>
      <c r="S438" s="4" t="s">
        <v>1204</v>
      </c>
      <c r="T438" s="67">
        <v>42522</v>
      </c>
      <c r="U438" s="67">
        <v>42824</v>
      </c>
      <c r="V438" s="4" t="s">
        <v>56</v>
      </c>
      <c r="W438" s="4" t="s">
        <v>1248</v>
      </c>
      <c r="X438" s="173" t="str">
        <f t="array" ref="X4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8" s="173">
        <f t="array" ref="Y4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438" s="173">
        <f>Table1[[#This Row],[V2.0 TEC Requirement (kWh/wk)]]*52/3</f>
        <v>89.266666666666652</v>
      </c>
      <c r="AA438" s="173">
        <f>IF(ISNUMBER(Table1[[#This Row],[Typical Electricity Consumption (TEC) (kWh/yr)]]),Table1[[#This Row],[Typical Electricity Consumption (TEC) (kWh/yr)]]-IF(Table1[[#This Row],[Maximum Document Size Width]]&gt;=275,A3_Annual,0),"")</f>
        <v>46.009599999999992</v>
      </c>
      <c r="AB438" s="173">
        <f t="array" ref="AB4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439" spans="1:28" ht="34.9">
      <c r="A439" s="3">
        <v>2274677</v>
      </c>
      <c r="B439" s="4" t="s">
        <v>1201</v>
      </c>
      <c r="C439" s="4" t="s">
        <v>1208</v>
      </c>
      <c r="D439" s="4" t="s">
        <v>1249</v>
      </c>
      <c r="E439" s="4" t="s">
        <v>1249</v>
      </c>
      <c r="F439" s="4"/>
      <c r="G439" s="4" t="s">
        <v>47</v>
      </c>
      <c r="H439" s="4" t="s">
        <v>48</v>
      </c>
      <c r="I439" s="4">
        <v>297</v>
      </c>
      <c r="J439" s="4">
        <v>432</v>
      </c>
      <c r="K439" s="4"/>
      <c r="L439" s="4" t="s">
        <v>49</v>
      </c>
      <c r="M439" s="4" t="s">
        <v>11</v>
      </c>
      <c r="N439" s="4">
        <v>50</v>
      </c>
      <c r="O439" s="9" t="s">
        <v>50</v>
      </c>
      <c r="P439" s="5">
        <v>2.14</v>
      </c>
      <c r="Q439" s="5">
        <v>111.28</v>
      </c>
      <c r="R439" s="4">
        <v>33.027799999999999</v>
      </c>
      <c r="S439" s="4" t="s">
        <v>1212</v>
      </c>
      <c r="T439" s="67">
        <v>42751</v>
      </c>
      <c r="U439" s="67">
        <v>42592</v>
      </c>
      <c r="V439" s="4" t="s">
        <v>56</v>
      </c>
      <c r="W439" s="4" t="s">
        <v>1250</v>
      </c>
      <c r="X439" s="173" t="str">
        <f t="array" ref="X4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39" s="173">
        <f t="array" ref="Y4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439" s="173">
        <f>Table1[[#This Row],[V2.0 TEC Requirement (kWh/wk)]]*52/3</f>
        <v>80.599999999999994</v>
      </c>
      <c r="AA439" s="173">
        <f>IF(ISNUMBER(Table1[[#This Row],[Typical Electricity Consumption (TEC) (kWh/yr)]]),Table1[[#This Row],[Typical Electricity Consumption (TEC) (kWh/yr)]]-IF(Table1[[#This Row],[Maximum Document Size Width]]&gt;=275,A3_Annual,0),"")</f>
        <v>33.027799999999999</v>
      </c>
      <c r="AB439" s="173">
        <f t="array" ref="AB4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440" spans="1:28" ht="34.9">
      <c r="A440" s="3">
        <v>2274680</v>
      </c>
      <c r="B440" s="4" t="s">
        <v>1201</v>
      </c>
      <c r="C440" s="4" t="s">
        <v>1208</v>
      </c>
      <c r="D440" s="4" t="s">
        <v>1251</v>
      </c>
      <c r="E440" s="4" t="s">
        <v>1251</v>
      </c>
      <c r="F440" s="4"/>
      <c r="G440" s="4" t="s">
        <v>47</v>
      </c>
      <c r="H440" s="4" t="s">
        <v>48</v>
      </c>
      <c r="I440" s="4">
        <v>297</v>
      </c>
      <c r="J440" s="4">
        <v>432</v>
      </c>
      <c r="K440" s="4"/>
      <c r="L440" s="4" t="s">
        <v>49</v>
      </c>
      <c r="M440" s="4" t="s">
        <v>11</v>
      </c>
      <c r="N440" s="4">
        <v>50</v>
      </c>
      <c r="O440" s="9" t="s">
        <v>50</v>
      </c>
      <c r="P440" s="5">
        <v>2.14</v>
      </c>
      <c r="Q440" s="5">
        <v>111.28</v>
      </c>
      <c r="R440" s="4">
        <v>33.027799999999999</v>
      </c>
      <c r="S440" s="4" t="s">
        <v>1212</v>
      </c>
      <c r="T440" s="67">
        <v>42842</v>
      </c>
      <c r="U440" s="67">
        <v>42592</v>
      </c>
      <c r="V440" s="4" t="s">
        <v>56</v>
      </c>
      <c r="W440" s="4" t="s">
        <v>1252</v>
      </c>
      <c r="X440" s="173" t="str">
        <f t="array" ref="X4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0" s="173">
        <f t="array" ref="Y4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440" s="173">
        <f>Table1[[#This Row],[V2.0 TEC Requirement (kWh/wk)]]*52/3</f>
        <v>80.599999999999994</v>
      </c>
      <c r="AA440" s="173">
        <f>IF(ISNUMBER(Table1[[#This Row],[Typical Electricity Consumption (TEC) (kWh/yr)]]),Table1[[#This Row],[Typical Electricity Consumption (TEC) (kWh/yr)]]-IF(Table1[[#This Row],[Maximum Document Size Width]]&gt;=275,A3_Annual,0),"")</f>
        <v>33.027799999999999</v>
      </c>
      <c r="AB440" s="173">
        <f t="array" ref="AB4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441" spans="1:28" ht="34.9">
      <c r="A441" s="3">
        <v>2261303</v>
      </c>
      <c r="B441" s="4" t="s">
        <v>1201</v>
      </c>
      <c r="C441" s="4" t="s">
        <v>1208</v>
      </c>
      <c r="D441" s="4" t="s">
        <v>1253</v>
      </c>
      <c r="E441" s="4" t="s">
        <v>1253</v>
      </c>
      <c r="F441" s="4"/>
      <c r="G441" s="4" t="s">
        <v>47</v>
      </c>
      <c r="H441" s="4" t="s">
        <v>48</v>
      </c>
      <c r="I441" s="4">
        <v>356</v>
      </c>
      <c r="J441" s="4">
        <v>216</v>
      </c>
      <c r="K441" s="4"/>
      <c r="L441" s="4" t="s">
        <v>49</v>
      </c>
      <c r="M441" s="4" t="s">
        <v>11</v>
      </c>
      <c r="N441" s="4">
        <v>62</v>
      </c>
      <c r="O441" s="9" t="s">
        <v>50</v>
      </c>
      <c r="P441" s="5">
        <v>3.8090000000000002</v>
      </c>
      <c r="Q441" s="5">
        <v>198.06800000000001</v>
      </c>
      <c r="R441" s="4">
        <v>56.708599999999997</v>
      </c>
      <c r="S441" s="4" t="s">
        <v>1204</v>
      </c>
      <c r="T441" s="67">
        <v>42522</v>
      </c>
      <c r="U441" s="67">
        <v>42431</v>
      </c>
      <c r="V441" s="4" t="s">
        <v>56</v>
      </c>
      <c r="W441" s="4" t="s">
        <v>1254</v>
      </c>
      <c r="X441" s="173" t="str">
        <f t="array" ref="X4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1" s="173">
        <f t="array" ref="Y4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7.6499999999999995</v>
      </c>
      <c r="Z441" s="173">
        <f>Table1[[#This Row],[V2.0 TEC Requirement (kWh/wk)]]*52/3</f>
        <v>132.6</v>
      </c>
      <c r="AA441" s="173">
        <f>IF(ISNUMBER(Table1[[#This Row],[Typical Electricity Consumption (TEC) (kWh/yr)]]),Table1[[#This Row],[Typical Electricity Consumption (TEC) (kWh/yr)]]-IF(Table1[[#This Row],[Maximum Document Size Width]]&gt;=275,A3_Annual,0),"")</f>
        <v>56.708599999999997</v>
      </c>
      <c r="AB441" s="173">
        <f t="array" ref="AB4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48.2</v>
      </c>
    </row>
    <row r="442" spans="1:28" ht="34.9">
      <c r="A442" s="3">
        <v>2261306</v>
      </c>
      <c r="B442" s="4" t="s">
        <v>1201</v>
      </c>
      <c r="C442" s="4" t="s">
        <v>1208</v>
      </c>
      <c r="D442" s="4" t="s">
        <v>1255</v>
      </c>
      <c r="E442" s="4" t="s">
        <v>1255</v>
      </c>
      <c r="F442" s="4"/>
      <c r="G442" s="4" t="s">
        <v>47</v>
      </c>
      <c r="H442" s="4" t="s">
        <v>48</v>
      </c>
      <c r="I442" s="4">
        <v>356</v>
      </c>
      <c r="J442" s="4">
        <v>216</v>
      </c>
      <c r="K442" s="4"/>
      <c r="L442" s="4" t="s">
        <v>49</v>
      </c>
      <c r="M442" s="4" t="s">
        <v>11</v>
      </c>
      <c r="N442" s="4">
        <v>62</v>
      </c>
      <c r="O442" s="9" t="s">
        <v>50</v>
      </c>
      <c r="P442" s="5">
        <v>3.8090000000000002</v>
      </c>
      <c r="Q442" s="5">
        <v>198.06800000000001</v>
      </c>
      <c r="R442" s="4">
        <v>56.708599999999997</v>
      </c>
      <c r="S442" s="4" t="s">
        <v>1204</v>
      </c>
      <c r="T442" s="67">
        <v>42644</v>
      </c>
      <c r="U442" s="67">
        <v>42431</v>
      </c>
      <c r="V442" s="4" t="s">
        <v>56</v>
      </c>
      <c r="W442" s="4" t="s">
        <v>1256</v>
      </c>
      <c r="X442" s="173" t="str">
        <f t="array" ref="X4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2" s="173">
        <f t="array" ref="Y4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7.6499999999999995</v>
      </c>
      <c r="Z442" s="173">
        <f>Table1[[#This Row],[V2.0 TEC Requirement (kWh/wk)]]*52/3</f>
        <v>132.6</v>
      </c>
      <c r="AA442" s="173">
        <f>IF(ISNUMBER(Table1[[#This Row],[Typical Electricity Consumption (TEC) (kWh/yr)]]),Table1[[#This Row],[Typical Electricity Consumption (TEC) (kWh/yr)]]-IF(Table1[[#This Row],[Maximum Document Size Width]]&gt;=275,A3_Annual,0),"")</f>
        <v>56.708599999999997</v>
      </c>
      <c r="AB442" s="173">
        <f t="array" ref="AB4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48.2</v>
      </c>
    </row>
    <row r="443" spans="1:28" ht="34.9">
      <c r="A443" s="3">
        <v>2274686</v>
      </c>
      <c r="B443" s="4" t="s">
        <v>1201</v>
      </c>
      <c r="C443" s="4" t="s">
        <v>1208</v>
      </c>
      <c r="D443" s="4" t="s">
        <v>1257</v>
      </c>
      <c r="E443" s="4" t="s">
        <v>1257</v>
      </c>
      <c r="F443" s="4"/>
      <c r="G443" s="4" t="s">
        <v>47</v>
      </c>
      <c r="H443" s="4" t="s">
        <v>48</v>
      </c>
      <c r="I443" s="4">
        <v>297</v>
      </c>
      <c r="J443" s="4">
        <v>432</v>
      </c>
      <c r="K443" s="4"/>
      <c r="L443" s="4" t="s">
        <v>49</v>
      </c>
      <c r="M443" s="4" t="s">
        <v>11</v>
      </c>
      <c r="N443" s="4">
        <v>60</v>
      </c>
      <c r="O443" s="9" t="s">
        <v>50</v>
      </c>
      <c r="P443" s="5">
        <v>2.6139999999999999</v>
      </c>
      <c r="Q443" s="5">
        <v>135.928</v>
      </c>
      <c r="R443" s="4">
        <v>39.293799999999997</v>
      </c>
      <c r="S443" s="4" t="s">
        <v>1212</v>
      </c>
      <c r="T443" s="67">
        <v>42751</v>
      </c>
      <c r="U443" s="67">
        <v>42592</v>
      </c>
      <c r="V443" s="4" t="s">
        <v>56</v>
      </c>
      <c r="W443" s="4" t="s">
        <v>1258</v>
      </c>
      <c r="X443" s="173" t="str">
        <f t="array" ref="X4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3" s="173">
        <f t="array" ref="Y4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443" s="173">
        <f>Table1[[#This Row],[V2.0 TEC Requirement (kWh/wk)]]*52/3</f>
        <v>123.93333333333332</v>
      </c>
      <c r="AA443" s="173">
        <f>IF(ISNUMBER(Table1[[#This Row],[Typical Electricity Consumption (TEC) (kWh/yr)]]),Table1[[#This Row],[Typical Electricity Consumption (TEC) (kWh/yr)]]-IF(Table1[[#This Row],[Maximum Document Size Width]]&gt;=275,A3_Annual,0),"")</f>
        <v>39.293799999999997</v>
      </c>
      <c r="AB443" s="173">
        <f t="array" ref="AB4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444" spans="1:28" ht="34.9">
      <c r="A444" s="3">
        <v>2274689</v>
      </c>
      <c r="B444" s="4" t="s">
        <v>1201</v>
      </c>
      <c r="C444" s="4" t="s">
        <v>1208</v>
      </c>
      <c r="D444" s="4" t="s">
        <v>1259</v>
      </c>
      <c r="E444" s="4" t="s">
        <v>1259</v>
      </c>
      <c r="F444" s="4"/>
      <c r="G444" s="4" t="s">
        <v>47</v>
      </c>
      <c r="H444" s="4" t="s">
        <v>48</v>
      </c>
      <c r="I444" s="4">
        <v>297</v>
      </c>
      <c r="J444" s="4">
        <v>432</v>
      </c>
      <c r="K444" s="4"/>
      <c r="L444" s="4" t="s">
        <v>49</v>
      </c>
      <c r="M444" s="4" t="s">
        <v>11</v>
      </c>
      <c r="N444" s="4">
        <v>60</v>
      </c>
      <c r="O444" s="9" t="s">
        <v>50</v>
      </c>
      <c r="P444" s="5">
        <v>2.6139999999999999</v>
      </c>
      <c r="Q444" s="5">
        <v>135.928</v>
      </c>
      <c r="R444" s="4">
        <v>39.293799999999997</v>
      </c>
      <c r="S444" s="4" t="s">
        <v>1212</v>
      </c>
      <c r="T444" s="67">
        <v>42842</v>
      </c>
      <c r="U444" s="67">
        <v>42592</v>
      </c>
      <c r="V444" s="4" t="s">
        <v>56</v>
      </c>
      <c r="W444" s="4" t="s">
        <v>1260</v>
      </c>
      <c r="X444" s="173" t="str">
        <f t="array" ref="X4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4" s="173">
        <f t="array" ref="Y4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444" s="173">
        <f>Table1[[#This Row],[V2.0 TEC Requirement (kWh/wk)]]*52/3</f>
        <v>123.93333333333332</v>
      </c>
      <c r="AA444" s="173">
        <f>IF(ISNUMBER(Table1[[#This Row],[Typical Electricity Consumption (TEC) (kWh/yr)]]),Table1[[#This Row],[Typical Electricity Consumption (TEC) (kWh/yr)]]-IF(Table1[[#This Row],[Maximum Document Size Width]]&gt;=275,A3_Annual,0),"")</f>
        <v>39.293799999999997</v>
      </c>
      <c r="AB444" s="173">
        <f t="array" ref="AB4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445" spans="1:28" ht="34.9">
      <c r="A445" s="3">
        <v>2261289</v>
      </c>
      <c r="B445" s="4" t="s">
        <v>1201</v>
      </c>
      <c r="C445" s="4" t="s">
        <v>1208</v>
      </c>
      <c r="D445" s="4" t="s">
        <v>1261</v>
      </c>
      <c r="E445" s="4" t="s">
        <v>1261</v>
      </c>
      <c r="F445" s="4"/>
      <c r="G445" s="4" t="s">
        <v>47</v>
      </c>
      <c r="H445" s="4" t="s">
        <v>48</v>
      </c>
      <c r="I445" s="4">
        <v>297</v>
      </c>
      <c r="J445" s="4">
        <v>432</v>
      </c>
      <c r="K445" s="4"/>
      <c r="L445" s="4" t="s">
        <v>49</v>
      </c>
      <c r="M445" s="4" t="s">
        <v>11</v>
      </c>
      <c r="N445" s="4">
        <v>65</v>
      </c>
      <c r="O445" s="9" t="s">
        <v>50</v>
      </c>
      <c r="P445" s="5">
        <v>4.8710000000000004</v>
      </c>
      <c r="Q445" s="5">
        <v>253.292</v>
      </c>
      <c r="R445" s="4">
        <v>68.569799999999987</v>
      </c>
      <c r="S445" s="4" t="s">
        <v>1178</v>
      </c>
      <c r="T445" s="67">
        <v>42522</v>
      </c>
      <c r="U445" s="67">
        <v>42431</v>
      </c>
      <c r="V445" s="4" t="s">
        <v>56</v>
      </c>
      <c r="W445" s="4" t="s">
        <v>1262</v>
      </c>
      <c r="X445" s="173" t="str">
        <f t="array" ref="X4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5" s="173">
        <f t="array" ref="Y4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445" s="173">
        <f>Table1[[#This Row],[V2.0 TEC Requirement (kWh/wk)]]*52/3</f>
        <v>145.6</v>
      </c>
      <c r="AA445" s="173">
        <f>IF(ISNUMBER(Table1[[#This Row],[Typical Electricity Consumption (TEC) (kWh/yr)]]),Table1[[#This Row],[Typical Electricity Consumption (TEC) (kWh/yr)]]-IF(Table1[[#This Row],[Maximum Document Size Width]]&gt;=275,A3_Annual,0),"")</f>
        <v>68.569799999999987</v>
      </c>
      <c r="AB445" s="173">
        <f t="array" ref="AB4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446" spans="1:28" ht="34.9">
      <c r="A446" s="3">
        <v>2261292</v>
      </c>
      <c r="B446" s="4" t="s">
        <v>1201</v>
      </c>
      <c r="C446" s="4" t="s">
        <v>1208</v>
      </c>
      <c r="D446" s="4" t="s">
        <v>1263</v>
      </c>
      <c r="E446" s="4" t="s">
        <v>1263</v>
      </c>
      <c r="F446" s="4"/>
      <c r="G446" s="4" t="s">
        <v>47</v>
      </c>
      <c r="H446" s="4" t="s">
        <v>48</v>
      </c>
      <c r="I446" s="4">
        <v>297</v>
      </c>
      <c r="J446" s="4">
        <v>432</v>
      </c>
      <c r="K446" s="4"/>
      <c r="L446" s="4" t="s">
        <v>49</v>
      </c>
      <c r="M446" s="4" t="s">
        <v>11</v>
      </c>
      <c r="N446" s="4">
        <v>75</v>
      </c>
      <c r="O446" s="9" t="s">
        <v>50</v>
      </c>
      <c r="P446" s="5">
        <v>5.3760000000000003</v>
      </c>
      <c r="Q446" s="5">
        <v>279.55200000000002</v>
      </c>
      <c r="R446" s="4">
        <v>75.1738</v>
      </c>
      <c r="S446" s="4" t="s">
        <v>1178</v>
      </c>
      <c r="T446" s="67">
        <v>42522</v>
      </c>
      <c r="U446" s="67">
        <v>42431</v>
      </c>
      <c r="V446" s="4" t="s">
        <v>56</v>
      </c>
      <c r="W446" s="4" t="s">
        <v>1264</v>
      </c>
      <c r="X446" s="173" t="str">
        <f t="array" ref="X4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6" s="173">
        <f t="array" ref="Y4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446" s="173">
        <f>Table1[[#This Row],[V2.0 TEC Requirement (kWh/wk)]]*52/3</f>
        <v>188.93333333333337</v>
      </c>
      <c r="AA446" s="173">
        <f>IF(ISNUMBER(Table1[[#This Row],[Typical Electricity Consumption (TEC) (kWh/yr)]]),Table1[[#This Row],[Typical Electricity Consumption (TEC) (kWh/yr)]]-IF(Table1[[#This Row],[Maximum Document Size Width]]&gt;=275,A3_Annual,0),"")</f>
        <v>75.1738</v>
      </c>
      <c r="AB446" s="173">
        <f t="array" ref="AB4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447" spans="1:28" ht="34.9">
      <c r="A447" s="3">
        <v>2285511</v>
      </c>
      <c r="B447" s="4" t="s">
        <v>1201</v>
      </c>
      <c r="C447" s="4" t="s">
        <v>1208</v>
      </c>
      <c r="D447" s="4" t="s">
        <v>1265</v>
      </c>
      <c r="E447" s="4" t="s">
        <v>1265</v>
      </c>
      <c r="F447" s="4"/>
      <c r="G447" s="4" t="s">
        <v>47</v>
      </c>
      <c r="H447" s="4" t="s">
        <v>48</v>
      </c>
      <c r="I447" s="4">
        <v>297</v>
      </c>
      <c r="J447" s="4">
        <v>432</v>
      </c>
      <c r="K447" s="4"/>
      <c r="L447" s="4" t="s">
        <v>49</v>
      </c>
      <c r="M447" s="4" t="s">
        <v>14</v>
      </c>
      <c r="N447" s="4">
        <v>20</v>
      </c>
      <c r="O447" s="9" t="s">
        <v>50</v>
      </c>
      <c r="P447" s="5">
        <v>0.72599999999999998</v>
      </c>
      <c r="Q447" s="5">
        <v>37.752000000000002</v>
      </c>
      <c r="R447" s="4">
        <v>14.6328</v>
      </c>
      <c r="S447" s="4" t="s">
        <v>1204</v>
      </c>
      <c r="T447" s="67">
        <v>42856</v>
      </c>
      <c r="U447" s="67">
        <v>42709</v>
      </c>
      <c r="V447" s="4" t="s">
        <v>56</v>
      </c>
      <c r="W447" s="4" t="s">
        <v>1266</v>
      </c>
      <c r="X447" s="173" t="str">
        <f t="array" ref="X4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7" s="173">
        <f t="array" ref="Y4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447" s="173">
        <f>Table1[[#This Row],[V2.0 TEC Requirement (kWh/wk)]]*52/3</f>
        <v>51.133333333333326</v>
      </c>
      <c r="AA447" s="173">
        <f>IF(ISNUMBER(Table1[[#This Row],[Typical Electricity Consumption (TEC) (kWh/yr)]]),Table1[[#This Row],[Typical Electricity Consumption (TEC) (kWh/yr)]]-IF(Table1[[#This Row],[Maximum Document Size Width]]&gt;=275,A3_Annual,0),"")</f>
        <v>14.6328</v>
      </c>
      <c r="AB447" s="173">
        <f t="array" ref="AB4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448" spans="1:28" ht="34.9">
      <c r="A448" s="3">
        <v>2285514</v>
      </c>
      <c r="B448" s="4" t="s">
        <v>1201</v>
      </c>
      <c r="C448" s="4" t="s">
        <v>1208</v>
      </c>
      <c r="D448" s="4" t="s">
        <v>1267</v>
      </c>
      <c r="E448" s="4" t="s">
        <v>1267</v>
      </c>
      <c r="F448" s="4"/>
      <c r="G448" s="4" t="s">
        <v>47</v>
      </c>
      <c r="H448" s="4" t="s">
        <v>48</v>
      </c>
      <c r="I448" s="4">
        <v>297</v>
      </c>
      <c r="J448" s="4">
        <v>432</v>
      </c>
      <c r="K448" s="4"/>
      <c r="L448" s="4" t="s">
        <v>49</v>
      </c>
      <c r="M448" s="4" t="s">
        <v>14</v>
      </c>
      <c r="N448" s="4">
        <v>20</v>
      </c>
      <c r="O448" s="9" t="s">
        <v>50</v>
      </c>
      <c r="P448" s="5">
        <v>0.72599999999999998</v>
      </c>
      <c r="Q448" s="5">
        <v>37.752000000000002</v>
      </c>
      <c r="R448" s="4">
        <v>14.6328</v>
      </c>
      <c r="S448" s="4" t="s">
        <v>1204</v>
      </c>
      <c r="T448" s="67">
        <v>43009</v>
      </c>
      <c r="U448" s="67">
        <v>42709</v>
      </c>
      <c r="V448" s="4" t="s">
        <v>56</v>
      </c>
      <c r="W448" s="4" t="s">
        <v>1268</v>
      </c>
      <c r="X448" s="173" t="str">
        <f t="array" ref="X4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8" s="173">
        <f t="array" ref="Y4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448" s="173">
        <f>Table1[[#This Row],[V2.0 TEC Requirement (kWh/wk)]]*52/3</f>
        <v>51.133333333333326</v>
      </c>
      <c r="AA448" s="173">
        <f>IF(ISNUMBER(Table1[[#This Row],[Typical Electricity Consumption (TEC) (kWh/yr)]]),Table1[[#This Row],[Typical Electricity Consumption (TEC) (kWh/yr)]]-IF(Table1[[#This Row],[Maximum Document Size Width]]&gt;=275,A3_Annual,0),"")</f>
        <v>14.6328</v>
      </c>
      <c r="AB448" s="173">
        <f t="array" ref="AB4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449" spans="1:28" ht="34.9">
      <c r="A449" s="3">
        <v>2262450</v>
      </c>
      <c r="B449" s="4" t="s">
        <v>1201</v>
      </c>
      <c r="C449" s="4" t="s">
        <v>1208</v>
      </c>
      <c r="D449" s="4" t="s">
        <v>1269</v>
      </c>
      <c r="E449" s="4" t="s">
        <v>1269</v>
      </c>
      <c r="F449" s="4"/>
      <c r="G449" s="4" t="s">
        <v>47</v>
      </c>
      <c r="H449" s="4" t="s">
        <v>48</v>
      </c>
      <c r="I449" s="4">
        <v>297</v>
      </c>
      <c r="J449" s="4">
        <v>432</v>
      </c>
      <c r="K449" s="4"/>
      <c r="L449" s="4" t="s">
        <v>49</v>
      </c>
      <c r="M449" s="4" t="s">
        <v>14</v>
      </c>
      <c r="N449" s="4">
        <v>20</v>
      </c>
      <c r="O449" s="9" t="s">
        <v>50</v>
      </c>
      <c r="P449" s="5">
        <v>0.72599999999999998</v>
      </c>
      <c r="Q449" s="5">
        <v>37.752000000000002</v>
      </c>
      <c r="R449" s="4">
        <v>14.6328</v>
      </c>
      <c r="S449" s="4" t="s">
        <v>1204</v>
      </c>
      <c r="T449" s="67">
        <v>42583</v>
      </c>
      <c r="U449" s="67">
        <v>42445</v>
      </c>
      <c r="V449" s="4" t="s">
        <v>56</v>
      </c>
      <c r="W449" s="4" t="s">
        <v>1270</v>
      </c>
      <c r="X449" s="173" t="str">
        <f t="array" ref="X4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49" s="173">
        <f t="array" ref="Y4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449" s="173">
        <f>Table1[[#This Row],[V2.0 TEC Requirement (kWh/wk)]]*52/3</f>
        <v>51.133333333333326</v>
      </c>
      <c r="AA449" s="173">
        <f>IF(ISNUMBER(Table1[[#This Row],[Typical Electricity Consumption (TEC) (kWh/yr)]]),Table1[[#This Row],[Typical Electricity Consumption (TEC) (kWh/yr)]]-IF(Table1[[#This Row],[Maximum Document Size Width]]&gt;=275,A3_Annual,0),"")</f>
        <v>14.6328</v>
      </c>
      <c r="AB449" s="173">
        <f t="array" ref="AB4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450" spans="1:28" ht="34.9">
      <c r="A450" s="3">
        <v>2262453</v>
      </c>
      <c r="B450" s="4" t="s">
        <v>1201</v>
      </c>
      <c r="C450" s="4" t="s">
        <v>1208</v>
      </c>
      <c r="D450" s="4" t="s">
        <v>1271</v>
      </c>
      <c r="E450" s="4" t="s">
        <v>1271</v>
      </c>
      <c r="F450" s="4"/>
      <c r="G450" s="4" t="s">
        <v>47</v>
      </c>
      <c r="H450" s="4" t="s">
        <v>48</v>
      </c>
      <c r="I450" s="4">
        <v>297</v>
      </c>
      <c r="J450" s="4">
        <v>432</v>
      </c>
      <c r="K450" s="4"/>
      <c r="L450" s="4" t="s">
        <v>49</v>
      </c>
      <c r="M450" s="4" t="s">
        <v>14</v>
      </c>
      <c r="N450" s="4">
        <v>20</v>
      </c>
      <c r="O450" s="9" t="s">
        <v>50</v>
      </c>
      <c r="P450" s="5">
        <v>0.72599999999999998</v>
      </c>
      <c r="Q450" s="5">
        <v>37.752000000000002</v>
      </c>
      <c r="R450" s="4">
        <v>14.6328</v>
      </c>
      <c r="S450" s="4" t="s">
        <v>1204</v>
      </c>
      <c r="T450" s="67">
        <v>42583</v>
      </c>
      <c r="U450" s="67">
        <v>42445</v>
      </c>
      <c r="V450" s="4" t="s">
        <v>56</v>
      </c>
      <c r="W450" s="4" t="s">
        <v>1272</v>
      </c>
      <c r="X450" s="173" t="str">
        <f t="array" ref="X4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0" s="173">
        <f t="array" ref="Y4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450" s="173">
        <f>Table1[[#This Row],[V2.0 TEC Requirement (kWh/wk)]]*52/3</f>
        <v>51.133333333333326</v>
      </c>
      <c r="AA450" s="173">
        <f>IF(ISNUMBER(Table1[[#This Row],[Typical Electricity Consumption (TEC) (kWh/yr)]]),Table1[[#This Row],[Typical Electricity Consumption (TEC) (kWh/yr)]]-IF(Table1[[#This Row],[Maximum Document Size Width]]&gt;=275,A3_Annual,0),"")</f>
        <v>14.6328</v>
      </c>
      <c r="AB450" s="173">
        <f t="array" ref="AB4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451" spans="1:28" ht="34.9">
      <c r="A451" s="3">
        <v>2285586</v>
      </c>
      <c r="B451" s="4" t="s">
        <v>1201</v>
      </c>
      <c r="C451" s="4" t="s">
        <v>1208</v>
      </c>
      <c r="D451" s="4" t="s">
        <v>1273</v>
      </c>
      <c r="E451" s="4" t="s">
        <v>1273</v>
      </c>
      <c r="F451" s="4"/>
      <c r="G451" s="4" t="s">
        <v>47</v>
      </c>
      <c r="H451" s="4" t="s">
        <v>48</v>
      </c>
      <c r="I451" s="4">
        <v>297</v>
      </c>
      <c r="J451" s="4">
        <v>432</v>
      </c>
      <c r="K451" s="4"/>
      <c r="L451" s="4" t="s">
        <v>49</v>
      </c>
      <c r="M451" s="4" t="s">
        <v>14</v>
      </c>
      <c r="N451" s="4">
        <v>25</v>
      </c>
      <c r="O451" s="9" t="s">
        <v>50</v>
      </c>
      <c r="P451" s="5">
        <v>0.89900000000000002</v>
      </c>
      <c r="Q451" s="5">
        <v>46.747999999999998</v>
      </c>
      <c r="R451" s="4">
        <v>16.916466666666668</v>
      </c>
      <c r="S451" s="4" t="s">
        <v>1204</v>
      </c>
      <c r="T451" s="67">
        <v>42856</v>
      </c>
      <c r="U451" s="67">
        <v>42709</v>
      </c>
      <c r="V451" s="4" t="s">
        <v>56</v>
      </c>
      <c r="W451" s="4" t="s">
        <v>1274</v>
      </c>
      <c r="X451" s="173" t="str">
        <f t="array" ref="X4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1" s="173">
        <f t="array" ref="Y4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451" s="173">
        <f>Table1[[#This Row],[V2.0 TEC Requirement (kWh/wk)]]*52/3</f>
        <v>62.4</v>
      </c>
      <c r="AA451" s="173">
        <f>IF(ISNUMBER(Table1[[#This Row],[Typical Electricity Consumption (TEC) (kWh/yr)]]),Table1[[#This Row],[Typical Electricity Consumption (TEC) (kWh/yr)]]-IF(Table1[[#This Row],[Maximum Document Size Width]]&gt;=275,A3_Annual,0),"")</f>
        <v>16.916466666666668</v>
      </c>
      <c r="AB451" s="173">
        <f t="array" ref="AB4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452" spans="1:28" ht="34.9">
      <c r="A452" s="3">
        <v>2285577</v>
      </c>
      <c r="B452" s="4" t="s">
        <v>1201</v>
      </c>
      <c r="C452" s="4" t="s">
        <v>1208</v>
      </c>
      <c r="D452" s="4" t="s">
        <v>1275</v>
      </c>
      <c r="E452" s="4" t="s">
        <v>1275</v>
      </c>
      <c r="F452" s="4"/>
      <c r="G452" s="4" t="s">
        <v>47</v>
      </c>
      <c r="H452" s="4" t="s">
        <v>48</v>
      </c>
      <c r="I452" s="4">
        <v>297</v>
      </c>
      <c r="J452" s="4">
        <v>432</v>
      </c>
      <c r="K452" s="4"/>
      <c r="L452" s="4" t="s">
        <v>49</v>
      </c>
      <c r="M452" s="4" t="s">
        <v>14</v>
      </c>
      <c r="N452" s="4">
        <v>25</v>
      </c>
      <c r="O452" s="9" t="s">
        <v>50</v>
      </c>
      <c r="P452" s="5">
        <v>0.89900000000000002</v>
      </c>
      <c r="Q452" s="5">
        <v>46.747999999999998</v>
      </c>
      <c r="R452" s="4">
        <v>16.916466666666668</v>
      </c>
      <c r="S452" s="4" t="s">
        <v>1204</v>
      </c>
      <c r="T452" s="67">
        <v>43009</v>
      </c>
      <c r="U452" s="67">
        <v>42709</v>
      </c>
      <c r="V452" s="4" t="s">
        <v>56</v>
      </c>
      <c r="W452" s="4" t="s">
        <v>1276</v>
      </c>
      <c r="X452" s="173" t="str">
        <f t="array" ref="X4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2" s="173">
        <f t="array" ref="Y4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452" s="173">
        <f>Table1[[#This Row],[V2.0 TEC Requirement (kWh/wk)]]*52/3</f>
        <v>62.4</v>
      </c>
      <c r="AA452" s="173">
        <f>IF(ISNUMBER(Table1[[#This Row],[Typical Electricity Consumption (TEC) (kWh/yr)]]),Table1[[#This Row],[Typical Electricity Consumption (TEC) (kWh/yr)]]-IF(Table1[[#This Row],[Maximum Document Size Width]]&gt;=275,A3_Annual,0),"")</f>
        <v>16.916466666666668</v>
      </c>
      <c r="AB452" s="173">
        <f t="array" ref="AB4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453" spans="1:28" ht="34.9">
      <c r="A453" s="3">
        <v>2262456</v>
      </c>
      <c r="B453" s="4" t="s">
        <v>1201</v>
      </c>
      <c r="C453" s="4" t="s">
        <v>1208</v>
      </c>
      <c r="D453" s="4" t="s">
        <v>1277</v>
      </c>
      <c r="E453" s="4" t="s">
        <v>1277</v>
      </c>
      <c r="F453" s="4"/>
      <c r="G453" s="4" t="s">
        <v>47</v>
      </c>
      <c r="H453" s="4" t="s">
        <v>48</v>
      </c>
      <c r="I453" s="4">
        <v>297</v>
      </c>
      <c r="J453" s="4">
        <v>432</v>
      </c>
      <c r="K453" s="4"/>
      <c r="L453" s="4" t="s">
        <v>49</v>
      </c>
      <c r="M453" s="4" t="s">
        <v>14</v>
      </c>
      <c r="N453" s="4">
        <v>25</v>
      </c>
      <c r="O453" s="9" t="s">
        <v>50</v>
      </c>
      <c r="P453" s="5">
        <v>0.89900000000000002</v>
      </c>
      <c r="Q453" s="5">
        <v>46.747999999999998</v>
      </c>
      <c r="R453" s="4">
        <v>16.916466666666668</v>
      </c>
      <c r="S453" s="4" t="s">
        <v>1204</v>
      </c>
      <c r="T453" s="67">
        <v>42583</v>
      </c>
      <c r="U453" s="67">
        <v>42445</v>
      </c>
      <c r="V453" s="4" t="s">
        <v>56</v>
      </c>
      <c r="W453" s="4" t="s">
        <v>1278</v>
      </c>
      <c r="X453" s="173" t="str">
        <f t="array" ref="X4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3" s="173">
        <f t="array" ref="Y4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453" s="173">
        <f>Table1[[#This Row],[V2.0 TEC Requirement (kWh/wk)]]*52/3</f>
        <v>62.4</v>
      </c>
      <c r="AA453" s="173">
        <f>IF(ISNUMBER(Table1[[#This Row],[Typical Electricity Consumption (TEC) (kWh/yr)]]),Table1[[#This Row],[Typical Electricity Consumption (TEC) (kWh/yr)]]-IF(Table1[[#This Row],[Maximum Document Size Width]]&gt;=275,A3_Annual,0),"")</f>
        <v>16.916466666666668</v>
      </c>
      <c r="AB453" s="173">
        <f t="array" ref="AB4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454" spans="1:28" ht="34.9">
      <c r="A454" s="3">
        <v>2262459</v>
      </c>
      <c r="B454" s="4" t="s">
        <v>1201</v>
      </c>
      <c r="C454" s="4" t="s">
        <v>1208</v>
      </c>
      <c r="D454" s="4" t="s">
        <v>1279</v>
      </c>
      <c r="E454" s="4" t="s">
        <v>1279</v>
      </c>
      <c r="F454" s="4"/>
      <c r="G454" s="4" t="s">
        <v>47</v>
      </c>
      <c r="H454" s="4" t="s">
        <v>48</v>
      </c>
      <c r="I454" s="4">
        <v>297</v>
      </c>
      <c r="J454" s="4">
        <v>432</v>
      </c>
      <c r="K454" s="4"/>
      <c r="L454" s="4" t="s">
        <v>49</v>
      </c>
      <c r="M454" s="4" t="s">
        <v>14</v>
      </c>
      <c r="N454" s="4">
        <v>25</v>
      </c>
      <c r="O454" s="9" t="s">
        <v>50</v>
      </c>
      <c r="P454" s="5">
        <v>0.89900000000000002</v>
      </c>
      <c r="Q454" s="5">
        <v>46.747999999999998</v>
      </c>
      <c r="R454" s="4">
        <v>16.916466666666668</v>
      </c>
      <c r="S454" s="4" t="s">
        <v>1204</v>
      </c>
      <c r="T454" s="67">
        <v>42583</v>
      </c>
      <c r="U454" s="67">
        <v>42445</v>
      </c>
      <c r="V454" s="4" t="s">
        <v>56</v>
      </c>
      <c r="W454" s="4" t="s">
        <v>1280</v>
      </c>
      <c r="X454" s="173" t="str">
        <f t="array" ref="X4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4" s="173">
        <f t="array" ref="Y4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454" s="173">
        <f>Table1[[#This Row],[V2.0 TEC Requirement (kWh/wk)]]*52/3</f>
        <v>62.4</v>
      </c>
      <c r="AA454" s="173">
        <f>IF(ISNUMBER(Table1[[#This Row],[Typical Electricity Consumption (TEC) (kWh/yr)]]),Table1[[#This Row],[Typical Electricity Consumption (TEC) (kWh/yr)]]-IF(Table1[[#This Row],[Maximum Document Size Width]]&gt;=275,A3_Annual,0),"")</f>
        <v>16.916466666666668</v>
      </c>
      <c r="AB454" s="173">
        <f t="array" ref="AB4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455" spans="1:28" ht="34.9">
      <c r="A455" s="3">
        <v>2285382</v>
      </c>
      <c r="B455" s="4" t="s">
        <v>1201</v>
      </c>
      <c r="C455" s="4" t="s">
        <v>1208</v>
      </c>
      <c r="D455" s="4" t="s">
        <v>1281</v>
      </c>
      <c r="E455" s="4" t="s">
        <v>1281</v>
      </c>
      <c r="F455" s="4"/>
      <c r="G455" s="4" t="s">
        <v>47</v>
      </c>
      <c r="H455" s="4" t="s">
        <v>48</v>
      </c>
      <c r="I455" s="4">
        <v>297</v>
      </c>
      <c r="J455" s="4">
        <v>432</v>
      </c>
      <c r="K455" s="4"/>
      <c r="L455" s="4" t="s">
        <v>49</v>
      </c>
      <c r="M455" s="4" t="s">
        <v>14</v>
      </c>
      <c r="N455" s="4">
        <v>30</v>
      </c>
      <c r="O455" s="9" t="s">
        <v>50</v>
      </c>
      <c r="P455" s="5">
        <v>1.1719999999999999</v>
      </c>
      <c r="Q455" s="5">
        <v>60.944000000000003</v>
      </c>
      <c r="R455" s="4">
        <v>20.435133333333333</v>
      </c>
      <c r="S455" s="4" t="s">
        <v>1204</v>
      </c>
      <c r="T455" s="67">
        <v>42856</v>
      </c>
      <c r="U455" s="67">
        <v>42705</v>
      </c>
      <c r="V455" s="4" t="s">
        <v>56</v>
      </c>
      <c r="W455" s="4" t="s">
        <v>1282</v>
      </c>
      <c r="X455" s="173" t="str">
        <f t="array" ref="X4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5" s="173">
        <f t="array" ref="Y4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455" s="173">
        <f>Table1[[#This Row],[V2.0 TEC Requirement (kWh/wk)]]*52/3</f>
        <v>73.666666666666671</v>
      </c>
      <c r="AA455" s="173">
        <f>IF(ISNUMBER(Table1[[#This Row],[Typical Electricity Consumption (TEC) (kWh/yr)]]),Table1[[#This Row],[Typical Electricity Consumption (TEC) (kWh/yr)]]-IF(Table1[[#This Row],[Maximum Document Size Width]]&gt;=275,A3_Annual,0),"")</f>
        <v>20.435133333333333</v>
      </c>
      <c r="AB455" s="173">
        <f t="array" ref="AB4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456" spans="1:28" ht="34.9">
      <c r="A456" s="3">
        <v>2285385</v>
      </c>
      <c r="B456" s="4" t="s">
        <v>1201</v>
      </c>
      <c r="C456" s="4" t="s">
        <v>1208</v>
      </c>
      <c r="D456" s="4" t="s">
        <v>1283</v>
      </c>
      <c r="E456" s="4" t="s">
        <v>1283</v>
      </c>
      <c r="F456" s="4"/>
      <c r="G456" s="4" t="s">
        <v>47</v>
      </c>
      <c r="H456" s="4" t="s">
        <v>48</v>
      </c>
      <c r="I456" s="4">
        <v>297</v>
      </c>
      <c r="J456" s="4">
        <v>432</v>
      </c>
      <c r="K456" s="4"/>
      <c r="L456" s="4" t="s">
        <v>49</v>
      </c>
      <c r="M456" s="4" t="s">
        <v>14</v>
      </c>
      <c r="N456" s="4">
        <v>30</v>
      </c>
      <c r="O456" s="9" t="s">
        <v>50</v>
      </c>
      <c r="P456" s="5">
        <v>1.1719999999999999</v>
      </c>
      <c r="Q456" s="5">
        <v>60.944000000000003</v>
      </c>
      <c r="R456" s="4">
        <v>20.435133333333333</v>
      </c>
      <c r="S456" s="4" t="s">
        <v>1204</v>
      </c>
      <c r="T456" s="67">
        <v>43009</v>
      </c>
      <c r="U456" s="67">
        <v>42705</v>
      </c>
      <c r="V456" s="4" t="s">
        <v>56</v>
      </c>
      <c r="W456" s="4" t="s">
        <v>1284</v>
      </c>
      <c r="X456" s="173" t="str">
        <f t="array" ref="X4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6" s="173">
        <f t="array" ref="Y4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456" s="173">
        <f>Table1[[#This Row],[V2.0 TEC Requirement (kWh/wk)]]*52/3</f>
        <v>73.666666666666671</v>
      </c>
      <c r="AA456" s="173">
        <f>IF(ISNUMBER(Table1[[#This Row],[Typical Electricity Consumption (TEC) (kWh/yr)]]),Table1[[#This Row],[Typical Electricity Consumption (TEC) (kWh/yr)]]-IF(Table1[[#This Row],[Maximum Document Size Width]]&gt;=275,A3_Annual,0),"")</f>
        <v>20.435133333333333</v>
      </c>
      <c r="AB456" s="173">
        <f t="array" ref="AB4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457" spans="1:28" ht="34.9">
      <c r="A457" s="3">
        <v>2256029</v>
      </c>
      <c r="B457" s="4" t="s">
        <v>1201</v>
      </c>
      <c r="C457" s="4" t="s">
        <v>1208</v>
      </c>
      <c r="D457" s="4" t="s">
        <v>1285</v>
      </c>
      <c r="E457" s="4" t="s">
        <v>1285</v>
      </c>
      <c r="F457" s="4"/>
      <c r="G457" s="4" t="s">
        <v>47</v>
      </c>
      <c r="H457" s="4" t="s">
        <v>48</v>
      </c>
      <c r="I457" s="4">
        <v>297</v>
      </c>
      <c r="J457" s="4">
        <v>432</v>
      </c>
      <c r="K457" s="4"/>
      <c r="L457" s="4" t="s">
        <v>49</v>
      </c>
      <c r="M457" s="4" t="s">
        <v>14</v>
      </c>
      <c r="N457" s="4">
        <v>30</v>
      </c>
      <c r="O457" s="9" t="s">
        <v>50</v>
      </c>
      <c r="P457" s="5">
        <v>1.1719999999999999</v>
      </c>
      <c r="Q457" s="5">
        <v>60.944000000000003</v>
      </c>
      <c r="R457" s="4">
        <v>20.435133333333333</v>
      </c>
      <c r="S457" s="4" t="s">
        <v>1204</v>
      </c>
      <c r="T457" s="67">
        <v>42527</v>
      </c>
      <c r="U457" s="67">
        <v>42368</v>
      </c>
      <c r="V457" s="4" t="s">
        <v>56</v>
      </c>
      <c r="W457" s="4" t="s">
        <v>1286</v>
      </c>
      <c r="X457" s="173" t="str">
        <f t="array" ref="X4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7" s="173">
        <f t="array" ref="Y4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457" s="173">
        <f>Table1[[#This Row],[V2.0 TEC Requirement (kWh/wk)]]*52/3</f>
        <v>73.666666666666671</v>
      </c>
      <c r="AA457" s="173">
        <f>IF(ISNUMBER(Table1[[#This Row],[Typical Electricity Consumption (TEC) (kWh/yr)]]),Table1[[#This Row],[Typical Electricity Consumption (TEC) (kWh/yr)]]-IF(Table1[[#This Row],[Maximum Document Size Width]]&gt;=275,A3_Annual,0),"")</f>
        <v>20.435133333333333</v>
      </c>
      <c r="AB457" s="173">
        <f t="array" ref="AB4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458" spans="1:28" ht="34.9">
      <c r="A458" s="3">
        <v>2256032</v>
      </c>
      <c r="B458" s="4" t="s">
        <v>1201</v>
      </c>
      <c r="C458" s="4" t="s">
        <v>1208</v>
      </c>
      <c r="D458" s="4" t="s">
        <v>1287</v>
      </c>
      <c r="E458" s="4" t="s">
        <v>1287</v>
      </c>
      <c r="F458" s="4"/>
      <c r="G458" s="4" t="s">
        <v>47</v>
      </c>
      <c r="H458" s="4" t="s">
        <v>48</v>
      </c>
      <c r="I458" s="4">
        <v>297</v>
      </c>
      <c r="J458" s="4">
        <v>432</v>
      </c>
      <c r="K458" s="4"/>
      <c r="L458" s="4" t="s">
        <v>49</v>
      </c>
      <c r="M458" s="4" t="s">
        <v>14</v>
      </c>
      <c r="N458" s="4">
        <v>30</v>
      </c>
      <c r="O458" s="9" t="s">
        <v>50</v>
      </c>
      <c r="P458" s="5">
        <v>1.1719999999999999</v>
      </c>
      <c r="Q458" s="5">
        <v>60.944000000000003</v>
      </c>
      <c r="R458" s="4">
        <v>20.435133333333333</v>
      </c>
      <c r="S458" s="4" t="s">
        <v>1204</v>
      </c>
      <c r="T458" s="67">
        <v>42527</v>
      </c>
      <c r="U458" s="67">
        <v>42368</v>
      </c>
      <c r="V458" s="4" t="s">
        <v>56</v>
      </c>
      <c r="W458" s="4" t="s">
        <v>1288</v>
      </c>
      <c r="X458" s="173" t="str">
        <f t="array" ref="X4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8" s="173">
        <f t="array" ref="Y4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458" s="173">
        <f>Table1[[#This Row],[V2.0 TEC Requirement (kWh/wk)]]*52/3</f>
        <v>73.666666666666671</v>
      </c>
      <c r="AA458" s="173">
        <f>IF(ISNUMBER(Table1[[#This Row],[Typical Electricity Consumption (TEC) (kWh/yr)]]),Table1[[#This Row],[Typical Electricity Consumption (TEC) (kWh/yr)]]-IF(Table1[[#This Row],[Maximum Document Size Width]]&gt;=275,A3_Annual,0),"")</f>
        <v>20.435133333333333</v>
      </c>
      <c r="AB458" s="173">
        <f t="array" ref="AB4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459" spans="1:28" ht="34.9">
      <c r="A459" s="3">
        <v>2264226</v>
      </c>
      <c r="B459" s="4" t="s">
        <v>1201</v>
      </c>
      <c r="C459" s="4" t="s">
        <v>1208</v>
      </c>
      <c r="D459" s="4" t="s">
        <v>1289</v>
      </c>
      <c r="E459" s="4" t="s">
        <v>1289</v>
      </c>
      <c r="F459" s="4"/>
      <c r="G459" s="4" t="s">
        <v>47</v>
      </c>
      <c r="H459" s="4" t="s">
        <v>48</v>
      </c>
      <c r="I459" s="4">
        <v>297</v>
      </c>
      <c r="J459" s="4">
        <v>432</v>
      </c>
      <c r="K459" s="4"/>
      <c r="L459" s="4" t="s">
        <v>49</v>
      </c>
      <c r="M459" s="4" t="s">
        <v>14</v>
      </c>
      <c r="N459" s="4">
        <v>30</v>
      </c>
      <c r="O459" s="9" t="s">
        <v>50</v>
      </c>
      <c r="P459" s="5">
        <v>1.1719999999999999</v>
      </c>
      <c r="Q459" s="5">
        <v>60.944000000000003</v>
      </c>
      <c r="R459" s="4">
        <v>20.435133333333333</v>
      </c>
      <c r="S459" s="4" t="s">
        <v>1204</v>
      </c>
      <c r="T459" s="67">
        <v>42583</v>
      </c>
      <c r="U459" s="67">
        <v>42473</v>
      </c>
      <c r="V459" s="4" t="s">
        <v>56</v>
      </c>
      <c r="W459" s="4" t="s">
        <v>1290</v>
      </c>
      <c r="X459" s="173" t="str">
        <f t="array" ref="X4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59" s="173">
        <f t="array" ref="Y4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459" s="173">
        <f>Table1[[#This Row],[V2.0 TEC Requirement (kWh/wk)]]*52/3</f>
        <v>73.666666666666671</v>
      </c>
      <c r="AA459" s="173">
        <f>IF(ISNUMBER(Table1[[#This Row],[Typical Electricity Consumption (TEC) (kWh/yr)]]),Table1[[#This Row],[Typical Electricity Consumption (TEC) (kWh/yr)]]-IF(Table1[[#This Row],[Maximum Document Size Width]]&gt;=275,A3_Annual,0),"")</f>
        <v>20.435133333333333</v>
      </c>
      <c r="AB459" s="173">
        <f t="array" ref="AB4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460" spans="1:28" ht="34.9">
      <c r="A460" s="3">
        <v>2278543</v>
      </c>
      <c r="B460" s="4" t="s">
        <v>1201</v>
      </c>
      <c r="C460" s="4" t="s">
        <v>1208</v>
      </c>
      <c r="D460" s="4" t="s">
        <v>1291</v>
      </c>
      <c r="E460" s="4" t="s">
        <v>1291</v>
      </c>
      <c r="F460" s="4"/>
      <c r="G460" s="4" t="s">
        <v>47</v>
      </c>
      <c r="H460" s="4" t="s">
        <v>48</v>
      </c>
      <c r="I460" s="4">
        <v>216</v>
      </c>
      <c r="J460" s="4">
        <v>356</v>
      </c>
      <c r="K460" s="4"/>
      <c r="L460" s="4" t="s">
        <v>49</v>
      </c>
      <c r="M460" s="4" t="s">
        <v>14</v>
      </c>
      <c r="N460" s="4">
        <v>31</v>
      </c>
      <c r="O460" s="9" t="s">
        <v>50</v>
      </c>
      <c r="P460" s="5">
        <v>1.208</v>
      </c>
      <c r="Q460" s="5">
        <v>62.816000000000003</v>
      </c>
      <c r="R460" s="4">
        <v>20.931299999999997</v>
      </c>
      <c r="S460" s="4" t="s">
        <v>1212</v>
      </c>
      <c r="T460" s="67">
        <v>42753</v>
      </c>
      <c r="U460" s="67">
        <v>42619</v>
      </c>
      <c r="V460" s="4" t="s">
        <v>56</v>
      </c>
      <c r="W460" s="4" t="s">
        <v>1292</v>
      </c>
      <c r="X460" s="173" t="str">
        <f t="array" ref="X4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0" s="173">
        <f t="array" ref="Y4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460" s="173">
        <f>Table1[[#This Row],[V2.0 TEC Requirement (kWh/wk)]]*52/3</f>
        <v>71.933333333333337</v>
      </c>
      <c r="AA460" s="173">
        <f>IF(ISNUMBER(Table1[[#This Row],[Typical Electricity Consumption (TEC) (kWh/yr)]]),Table1[[#This Row],[Typical Electricity Consumption (TEC) (kWh/yr)]]-IF(Table1[[#This Row],[Maximum Document Size Width]]&gt;=275,A3_Annual,0),"")</f>
        <v>20.931299999999997</v>
      </c>
      <c r="AB460" s="173">
        <f t="array" ref="AB4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461" spans="1:28" ht="34.9">
      <c r="A461" s="3">
        <v>2278546</v>
      </c>
      <c r="B461" s="4" t="s">
        <v>1201</v>
      </c>
      <c r="C461" s="4" t="s">
        <v>1208</v>
      </c>
      <c r="D461" s="4" t="s">
        <v>1293</v>
      </c>
      <c r="E461" s="4" t="s">
        <v>1293</v>
      </c>
      <c r="F461" s="4"/>
      <c r="G461" s="4" t="s">
        <v>47</v>
      </c>
      <c r="H461" s="4" t="s">
        <v>48</v>
      </c>
      <c r="I461" s="4">
        <v>216</v>
      </c>
      <c r="J461" s="4">
        <v>356</v>
      </c>
      <c r="K461" s="4"/>
      <c r="L461" s="4" t="s">
        <v>49</v>
      </c>
      <c r="M461" s="4" t="s">
        <v>14</v>
      </c>
      <c r="N461" s="4">
        <v>31</v>
      </c>
      <c r="O461" s="9" t="s">
        <v>50</v>
      </c>
      <c r="P461" s="5">
        <v>1.208</v>
      </c>
      <c r="Q461" s="5">
        <v>62.816000000000003</v>
      </c>
      <c r="R461" s="4">
        <v>20.931299999999997</v>
      </c>
      <c r="S461" s="4" t="s">
        <v>1212</v>
      </c>
      <c r="T461" s="67">
        <v>42877</v>
      </c>
      <c r="U461" s="67">
        <v>42619</v>
      </c>
      <c r="V461" s="4" t="s">
        <v>56</v>
      </c>
      <c r="W461" s="4" t="s">
        <v>1294</v>
      </c>
      <c r="X461" s="173" t="str">
        <f t="array" ref="X4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1" s="173">
        <f t="array" ref="Y4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461" s="173">
        <f>Table1[[#This Row],[V2.0 TEC Requirement (kWh/wk)]]*52/3</f>
        <v>71.933333333333337</v>
      </c>
      <c r="AA461" s="173">
        <f>IF(ISNUMBER(Table1[[#This Row],[Typical Electricity Consumption (TEC) (kWh/yr)]]),Table1[[#This Row],[Typical Electricity Consumption (TEC) (kWh/yr)]]-IF(Table1[[#This Row],[Maximum Document Size Width]]&gt;=275,A3_Annual,0),"")</f>
        <v>20.931299999999997</v>
      </c>
      <c r="AB461" s="173">
        <f t="array" ref="AB4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462" spans="1:28" ht="34.9">
      <c r="A462" s="3">
        <v>2285388</v>
      </c>
      <c r="B462" s="4" t="s">
        <v>1201</v>
      </c>
      <c r="C462" s="4" t="s">
        <v>1208</v>
      </c>
      <c r="D462" s="4" t="s">
        <v>1295</v>
      </c>
      <c r="E462" s="4" t="s">
        <v>1295</v>
      </c>
      <c r="F462" s="4"/>
      <c r="G462" s="4" t="s">
        <v>47</v>
      </c>
      <c r="H462" s="4" t="s">
        <v>48</v>
      </c>
      <c r="I462" s="4">
        <v>297</v>
      </c>
      <c r="J462" s="4">
        <v>432</v>
      </c>
      <c r="K462" s="4"/>
      <c r="L462" s="4" t="s">
        <v>49</v>
      </c>
      <c r="M462" s="4" t="s">
        <v>14</v>
      </c>
      <c r="N462" s="4">
        <v>35</v>
      </c>
      <c r="O462" s="9" t="s">
        <v>50</v>
      </c>
      <c r="P462" s="5">
        <v>1.347</v>
      </c>
      <c r="Q462" s="5">
        <v>70.043999999999997</v>
      </c>
      <c r="R462" s="4">
        <v>22.6538</v>
      </c>
      <c r="S462" s="4" t="s">
        <v>1204</v>
      </c>
      <c r="T462" s="67">
        <v>42856</v>
      </c>
      <c r="U462" s="67">
        <v>42705</v>
      </c>
      <c r="V462" s="4" t="s">
        <v>56</v>
      </c>
      <c r="W462" s="4" t="s">
        <v>1296</v>
      </c>
      <c r="X462" s="173" t="str">
        <f t="array" ref="X4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2" s="173">
        <f t="array" ref="Y4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62" s="173">
        <f>Table1[[#This Row],[V2.0 TEC Requirement (kWh/wk)]]*52/3</f>
        <v>91</v>
      </c>
      <c r="AA462" s="173">
        <f>IF(ISNUMBER(Table1[[#This Row],[Typical Electricity Consumption (TEC) (kWh/yr)]]),Table1[[#This Row],[Typical Electricity Consumption (TEC) (kWh/yr)]]-IF(Table1[[#This Row],[Maximum Document Size Width]]&gt;=275,A3_Annual,0),"")</f>
        <v>22.6538</v>
      </c>
      <c r="AB462" s="173">
        <f t="array" ref="AB4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463" spans="1:28" ht="34.9">
      <c r="A463" s="3">
        <v>2285392</v>
      </c>
      <c r="B463" s="4" t="s">
        <v>1201</v>
      </c>
      <c r="C463" s="4" t="s">
        <v>1208</v>
      </c>
      <c r="D463" s="4" t="s">
        <v>1297</v>
      </c>
      <c r="E463" s="4" t="s">
        <v>1297</v>
      </c>
      <c r="F463" s="4"/>
      <c r="G463" s="4" t="s">
        <v>47</v>
      </c>
      <c r="H463" s="4" t="s">
        <v>48</v>
      </c>
      <c r="I463" s="4">
        <v>297</v>
      </c>
      <c r="J463" s="4">
        <v>432</v>
      </c>
      <c r="K463" s="4"/>
      <c r="L463" s="4" t="s">
        <v>49</v>
      </c>
      <c r="M463" s="4" t="s">
        <v>14</v>
      </c>
      <c r="N463" s="4">
        <v>35</v>
      </c>
      <c r="O463" s="9" t="s">
        <v>50</v>
      </c>
      <c r="P463" s="5">
        <v>1.347</v>
      </c>
      <c r="Q463" s="5">
        <v>70.043999999999997</v>
      </c>
      <c r="R463" s="4">
        <v>22.6538</v>
      </c>
      <c r="S463" s="4" t="s">
        <v>1204</v>
      </c>
      <c r="T463" s="67">
        <v>43009</v>
      </c>
      <c r="U463" s="67">
        <v>42705</v>
      </c>
      <c r="V463" s="4" t="s">
        <v>56</v>
      </c>
      <c r="W463" s="4" t="s">
        <v>1298</v>
      </c>
      <c r="X463" s="173" t="str">
        <f t="array" ref="X4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3" s="173">
        <f t="array" ref="Y4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63" s="173">
        <f>Table1[[#This Row],[V2.0 TEC Requirement (kWh/wk)]]*52/3</f>
        <v>91</v>
      </c>
      <c r="AA463" s="173">
        <f>IF(ISNUMBER(Table1[[#This Row],[Typical Electricity Consumption (TEC) (kWh/yr)]]),Table1[[#This Row],[Typical Electricity Consumption (TEC) (kWh/yr)]]-IF(Table1[[#This Row],[Maximum Document Size Width]]&gt;=275,A3_Annual,0),"")</f>
        <v>22.6538</v>
      </c>
      <c r="AB463" s="173">
        <f t="array" ref="AB4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464" spans="1:28" ht="34.9">
      <c r="A464" s="3">
        <v>2256065</v>
      </c>
      <c r="B464" s="4" t="s">
        <v>1201</v>
      </c>
      <c r="C464" s="4" t="s">
        <v>1208</v>
      </c>
      <c r="D464" s="4" t="s">
        <v>1299</v>
      </c>
      <c r="E464" s="4" t="s">
        <v>1299</v>
      </c>
      <c r="F464" s="4"/>
      <c r="G464" s="4" t="s">
        <v>47</v>
      </c>
      <c r="H464" s="4" t="s">
        <v>48</v>
      </c>
      <c r="I464" s="4">
        <v>297</v>
      </c>
      <c r="J464" s="4">
        <v>432</v>
      </c>
      <c r="K464" s="4"/>
      <c r="L464" s="4" t="s">
        <v>49</v>
      </c>
      <c r="M464" s="4" t="s">
        <v>14</v>
      </c>
      <c r="N464" s="4">
        <v>35</v>
      </c>
      <c r="O464" s="9" t="s">
        <v>50</v>
      </c>
      <c r="P464" s="5">
        <v>1.347</v>
      </c>
      <c r="Q464" s="5">
        <v>70.043999999999997</v>
      </c>
      <c r="R464" s="4">
        <v>22.6538</v>
      </c>
      <c r="S464" s="4" t="s">
        <v>1204</v>
      </c>
      <c r="T464" s="67">
        <v>42527</v>
      </c>
      <c r="U464" s="67">
        <v>42368</v>
      </c>
      <c r="V464" s="4" t="s">
        <v>56</v>
      </c>
      <c r="W464" s="4" t="s">
        <v>1300</v>
      </c>
      <c r="X464" s="173" t="str">
        <f t="array" ref="X4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4" s="173">
        <f t="array" ref="Y4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64" s="173">
        <f>Table1[[#This Row],[V2.0 TEC Requirement (kWh/wk)]]*52/3</f>
        <v>91</v>
      </c>
      <c r="AA464" s="173">
        <f>IF(ISNUMBER(Table1[[#This Row],[Typical Electricity Consumption (TEC) (kWh/yr)]]),Table1[[#This Row],[Typical Electricity Consumption (TEC) (kWh/yr)]]-IF(Table1[[#This Row],[Maximum Document Size Width]]&gt;=275,A3_Annual,0),"")</f>
        <v>22.6538</v>
      </c>
      <c r="AB464" s="173">
        <f t="array" ref="AB4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465" spans="1:28" ht="34.9">
      <c r="A465" s="3">
        <v>2256068</v>
      </c>
      <c r="B465" s="4" t="s">
        <v>1201</v>
      </c>
      <c r="C465" s="4" t="s">
        <v>1208</v>
      </c>
      <c r="D465" s="4" t="s">
        <v>1301</v>
      </c>
      <c r="E465" s="4" t="s">
        <v>1301</v>
      </c>
      <c r="F465" s="4"/>
      <c r="G465" s="4" t="s">
        <v>47</v>
      </c>
      <c r="H465" s="4" t="s">
        <v>48</v>
      </c>
      <c r="I465" s="4">
        <v>297</v>
      </c>
      <c r="J465" s="4">
        <v>432</v>
      </c>
      <c r="K465" s="4"/>
      <c r="L465" s="4" t="s">
        <v>49</v>
      </c>
      <c r="M465" s="4" t="s">
        <v>14</v>
      </c>
      <c r="N465" s="4">
        <v>35</v>
      </c>
      <c r="O465" s="9" t="s">
        <v>50</v>
      </c>
      <c r="P465" s="5">
        <v>1.347</v>
      </c>
      <c r="Q465" s="5">
        <v>70.043999999999997</v>
      </c>
      <c r="R465" s="4">
        <v>22.6538</v>
      </c>
      <c r="S465" s="4" t="s">
        <v>1204</v>
      </c>
      <c r="T465" s="67">
        <v>42527</v>
      </c>
      <c r="U465" s="67">
        <v>42368</v>
      </c>
      <c r="V465" s="4" t="s">
        <v>56</v>
      </c>
      <c r="W465" s="4" t="s">
        <v>1302</v>
      </c>
      <c r="X465" s="173" t="str">
        <f t="array" ref="X4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5" s="173">
        <f t="array" ref="Y4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65" s="173">
        <f>Table1[[#This Row],[V2.0 TEC Requirement (kWh/wk)]]*52/3</f>
        <v>91</v>
      </c>
      <c r="AA465" s="173">
        <f>IF(ISNUMBER(Table1[[#This Row],[Typical Electricity Consumption (TEC) (kWh/yr)]]),Table1[[#This Row],[Typical Electricity Consumption (TEC) (kWh/yr)]]-IF(Table1[[#This Row],[Maximum Document Size Width]]&gt;=275,A3_Annual,0),"")</f>
        <v>22.6538</v>
      </c>
      <c r="AB465" s="173">
        <f t="array" ref="AB4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466" spans="1:28" ht="34.9">
      <c r="A466" s="3">
        <v>2264249</v>
      </c>
      <c r="B466" s="4" t="s">
        <v>1201</v>
      </c>
      <c r="C466" s="4" t="s">
        <v>1208</v>
      </c>
      <c r="D466" s="4" t="s">
        <v>1303</v>
      </c>
      <c r="E466" s="4" t="s">
        <v>1303</v>
      </c>
      <c r="F466" s="4"/>
      <c r="G466" s="4" t="s">
        <v>47</v>
      </c>
      <c r="H466" s="4" t="s">
        <v>48</v>
      </c>
      <c r="I466" s="4">
        <v>297</v>
      </c>
      <c r="J466" s="4">
        <v>432</v>
      </c>
      <c r="K466" s="4"/>
      <c r="L466" s="4" t="s">
        <v>49</v>
      </c>
      <c r="M466" s="4" t="s">
        <v>14</v>
      </c>
      <c r="N466" s="4">
        <v>35</v>
      </c>
      <c r="O466" s="9" t="s">
        <v>50</v>
      </c>
      <c r="P466" s="5">
        <v>1.347</v>
      </c>
      <c r="Q466" s="5">
        <v>70.043999999999997</v>
      </c>
      <c r="R466" s="4">
        <v>22.6538</v>
      </c>
      <c r="S466" s="4" t="s">
        <v>1204</v>
      </c>
      <c r="T466" s="67">
        <v>42583</v>
      </c>
      <c r="U466" s="67">
        <v>42474</v>
      </c>
      <c r="V466" s="4" t="s">
        <v>56</v>
      </c>
      <c r="W466" s="4" t="s">
        <v>1304</v>
      </c>
      <c r="X466" s="173" t="str">
        <f t="array" ref="X4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6" s="173">
        <f t="array" ref="Y4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466" s="173">
        <f>Table1[[#This Row],[V2.0 TEC Requirement (kWh/wk)]]*52/3</f>
        <v>91</v>
      </c>
      <c r="AA466" s="173">
        <f>IF(ISNUMBER(Table1[[#This Row],[Typical Electricity Consumption (TEC) (kWh/yr)]]),Table1[[#This Row],[Typical Electricity Consumption (TEC) (kWh/yr)]]-IF(Table1[[#This Row],[Maximum Document Size Width]]&gt;=275,A3_Annual,0),"")</f>
        <v>22.6538</v>
      </c>
      <c r="AB466" s="173">
        <f t="array" ref="AB4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467" spans="1:28" ht="34.9">
      <c r="A467" s="3">
        <v>2278549</v>
      </c>
      <c r="B467" s="4" t="s">
        <v>1201</v>
      </c>
      <c r="C467" s="4" t="s">
        <v>1208</v>
      </c>
      <c r="D467" s="4" t="s">
        <v>1305</v>
      </c>
      <c r="E467" s="4" t="s">
        <v>1305</v>
      </c>
      <c r="F467" s="4"/>
      <c r="G467" s="4" t="s">
        <v>47</v>
      </c>
      <c r="H467" s="4" t="s">
        <v>48</v>
      </c>
      <c r="I467" s="4">
        <v>216</v>
      </c>
      <c r="J467" s="4">
        <v>356</v>
      </c>
      <c r="K467" s="4"/>
      <c r="L467" s="4" t="s">
        <v>49</v>
      </c>
      <c r="M467" s="4" t="s">
        <v>14</v>
      </c>
      <c r="N467" s="4">
        <v>42</v>
      </c>
      <c r="O467" s="9" t="s">
        <v>50</v>
      </c>
      <c r="P467" s="5">
        <v>1.7829999999999999</v>
      </c>
      <c r="Q467" s="5">
        <v>92.715999999999994</v>
      </c>
      <c r="R467" s="4">
        <v>28.451800000000002</v>
      </c>
      <c r="S467" s="4" t="s">
        <v>1212</v>
      </c>
      <c r="T467" s="67">
        <v>42753</v>
      </c>
      <c r="U467" s="67">
        <v>42619</v>
      </c>
      <c r="V467" s="4" t="s">
        <v>56</v>
      </c>
      <c r="W467" s="4" t="s">
        <v>1306</v>
      </c>
      <c r="X467" s="173" t="str">
        <f t="array" ref="X4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7" s="173">
        <f t="array" ref="Y4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67" s="173">
        <f>Table1[[#This Row],[V2.0 TEC Requirement (kWh/wk)]]*52/3</f>
        <v>110.06666666666668</v>
      </c>
      <c r="AA467" s="173">
        <f>IF(ISNUMBER(Table1[[#This Row],[Typical Electricity Consumption (TEC) (kWh/yr)]]),Table1[[#This Row],[Typical Electricity Consumption (TEC) (kWh/yr)]]-IF(Table1[[#This Row],[Maximum Document Size Width]]&gt;=275,A3_Annual,0),"")</f>
        <v>28.451800000000002</v>
      </c>
      <c r="AB467" s="173">
        <f t="array" ref="AB4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68" spans="1:28" ht="34.9">
      <c r="A468" s="3">
        <v>2286171</v>
      </c>
      <c r="B468" s="4" t="s">
        <v>1201</v>
      </c>
      <c r="C468" s="4" t="s">
        <v>1208</v>
      </c>
      <c r="D468" s="4" t="s">
        <v>1307</v>
      </c>
      <c r="E468" s="4" t="s">
        <v>1307</v>
      </c>
      <c r="F468" s="4"/>
      <c r="G468" s="4" t="s">
        <v>47</v>
      </c>
      <c r="H468" s="4" t="s">
        <v>48</v>
      </c>
      <c r="I468" s="4">
        <v>216</v>
      </c>
      <c r="J468" s="4">
        <v>356</v>
      </c>
      <c r="K468" s="4"/>
      <c r="L468" s="4" t="s">
        <v>49</v>
      </c>
      <c r="M468" s="4" t="s">
        <v>14</v>
      </c>
      <c r="N468" s="4">
        <v>42</v>
      </c>
      <c r="O468" s="9" t="s">
        <v>50</v>
      </c>
      <c r="P468" s="5">
        <v>1.7829999999999999</v>
      </c>
      <c r="Q468" s="5">
        <v>92.715999999999994</v>
      </c>
      <c r="R468" s="4">
        <v>28.451800000000002</v>
      </c>
      <c r="S468" s="4" t="s">
        <v>1212</v>
      </c>
      <c r="T468" s="67">
        <v>42877</v>
      </c>
      <c r="U468" s="67">
        <v>42718</v>
      </c>
      <c r="V468" s="4" t="s">
        <v>56</v>
      </c>
      <c r="W468" s="4" t="s">
        <v>1308</v>
      </c>
      <c r="X468" s="173" t="str">
        <f t="array" ref="X4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8" s="173">
        <f t="array" ref="Y4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468" s="173">
        <f>Table1[[#This Row],[V2.0 TEC Requirement (kWh/wk)]]*52/3</f>
        <v>110.06666666666668</v>
      </c>
      <c r="AA468" s="173">
        <f>IF(ISNUMBER(Table1[[#This Row],[Typical Electricity Consumption (TEC) (kWh/yr)]]),Table1[[#This Row],[Typical Electricity Consumption (TEC) (kWh/yr)]]-IF(Table1[[#This Row],[Maximum Document Size Width]]&gt;=275,A3_Annual,0),"")</f>
        <v>28.451800000000002</v>
      </c>
      <c r="AB468" s="173">
        <f t="array" ref="AB4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469" spans="1:28" ht="34.9">
      <c r="A469" s="3">
        <v>2285496</v>
      </c>
      <c r="B469" s="4" t="s">
        <v>1201</v>
      </c>
      <c r="C469" s="4" t="s">
        <v>1208</v>
      </c>
      <c r="D469" s="4" t="s">
        <v>1309</v>
      </c>
      <c r="E469" s="4" t="s">
        <v>1309</v>
      </c>
      <c r="F469" s="4"/>
      <c r="G469" s="4" t="s">
        <v>47</v>
      </c>
      <c r="H469" s="4" t="s">
        <v>48</v>
      </c>
      <c r="I469" s="4">
        <v>297</v>
      </c>
      <c r="J469" s="4">
        <v>432</v>
      </c>
      <c r="K469" s="4"/>
      <c r="L469" s="4" t="s">
        <v>49</v>
      </c>
      <c r="M469" s="4" t="s">
        <v>14</v>
      </c>
      <c r="N469" s="4">
        <v>45</v>
      </c>
      <c r="O469" s="9" t="s">
        <v>50</v>
      </c>
      <c r="P469" s="5">
        <v>1.79</v>
      </c>
      <c r="Q469" s="5">
        <v>93.08</v>
      </c>
      <c r="R469" s="4">
        <v>28.5688</v>
      </c>
      <c r="S469" s="4" t="s">
        <v>1204</v>
      </c>
      <c r="T469" s="67">
        <v>42856</v>
      </c>
      <c r="U469" s="67">
        <v>42709</v>
      </c>
      <c r="V469" s="4" t="s">
        <v>56</v>
      </c>
      <c r="W469" s="4" t="s">
        <v>1310</v>
      </c>
      <c r="X469" s="173" t="str">
        <f t="array" ref="X4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69" s="173">
        <f t="array" ref="Y4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469" s="173">
        <f>Table1[[#This Row],[V2.0 TEC Requirement (kWh/wk)]]*52/3</f>
        <v>125.66666666666667</v>
      </c>
      <c r="AA469" s="173">
        <f>IF(ISNUMBER(Table1[[#This Row],[Typical Electricity Consumption (TEC) (kWh/yr)]]),Table1[[#This Row],[Typical Electricity Consumption (TEC) (kWh/yr)]]-IF(Table1[[#This Row],[Maximum Document Size Width]]&gt;=275,A3_Annual,0),"")</f>
        <v>28.5688</v>
      </c>
      <c r="AB469" s="173">
        <f t="array" ref="AB4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470" spans="1:28" ht="34.9">
      <c r="A470" s="3">
        <v>2285497</v>
      </c>
      <c r="B470" s="4" t="s">
        <v>1201</v>
      </c>
      <c r="C470" s="4" t="s">
        <v>1208</v>
      </c>
      <c r="D470" s="4" t="s">
        <v>1311</v>
      </c>
      <c r="E470" s="4" t="s">
        <v>1311</v>
      </c>
      <c r="F470" s="4"/>
      <c r="G470" s="4" t="s">
        <v>47</v>
      </c>
      <c r="H470" s="4" t="s">
        <v>48</v>
      </c>
      <c r="I470" s="4">
        <v>297</v>
      </c>
      <c r="J470" s="4">
        <v>432</v>
      </c>
      <c r="K470" s="4"/>
      <c r="L470" s="4" t="s">
        <v>49</v>
      </c>
      <c r="M470" s="4" t="s">
        <v>14</v>
      </c>
      <c r="N470" s="4">
        <v>45</v>
      </c>
      <c r="O470" s="9" t="s">
        <v>50</v>
      </c>
      <c r="P470" s="5">
        <v>1.79</v>
      </c>
      <c r="Q470" s="5">
        <v>93.08</v>
      </c>
      <c r="R470" s="4">
        <v>28.5688</v>
      </c>
      <c r="S470" s="4" t="s">
        <v>1204</v>
      </c>
      <c r="T470" s="67">
        <v>43009</v>
      </c>
      <c r="U470" s="67">
        <v>42709</v>
      </c>
      <c r="V470" s="4" t="s">
        <v>56</v>
      </c>
      <c r="W470" s="4" t="s">
        <v>1312</v>
      </c>
      <c r="X470" s="173" t="str">
        <f t="array" ref="X4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0" s="173">
        <f t="array" ref="Y4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470" s="173">
        <f>Table1[[#This Row],[V2.0 TEC Requirement (kWh/wk)]]*52/3</f>
        <v>125.66666666666667</v>
      </c>
      <c r="AA470" s="173">
        <f>IF(ISNUMBER(Table1[[#This Row],[Typical Electricity Consumption (TEC) (kWh/yr)]]),Table1[[#This Row],[Typical Electricity Consumption (TEC) (kWh/yr)]]-IF(Table1[[#This Row],[Maximum Document Size Width]]&gt;=275,A3_Annual,0),"")</f>
        <v>28.5688</v>
      </c>
      <c r="AB470" s="173">
        <f t="array" ref="AB4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471" spans="1:28" ht="34.9">
      <c r="A471" s="3">
        <v>2256089</v>
      </c>
      <c r="B471" s="4" t="s">
        <v>1201</v>
      </c>
      <c r="C471" s="4" t="s">
        <v>1208</v>
      </c>
      <c r="D471" s="4" t="s">
        <v>1313</v>
      </c>
      <c r="E471" s="4" t="s">
        <v>1313</v>
      </c>
      <c r="F471" s="4"/>
      <c r="G471" s="4" t="s">
        <v>47</v>
      </c>
      <c r="H471" s="4" t="s">
        <v>48</v>
      </c>
      <c r="I471" s="4">
        <v>297</v>
      </c>
      <c r="J471" s="4">
        <v>432</v>
      </c>
      <c r="K471" s="4"/>
      <c r="L471" s="4" t="s">
        <v>49</v>
      </c>
      <c r="M471" s="4" t="s">
        <v>14</v>
      </c>
      <c r="N471" s="4">
        <v>45</v>
      </c>
      <c r="O471" s="9" t="s">
        <v>50</v>
      </c>
      <c r="P471" s="5">
        <v>1.79</v>
      </c>
      <c r="Q471" s="5">
        <v>93.08</v>
      </c>
      <c r="R471" s="4">
        <v>28.5688</v>
      </c>
      <c r="S471" s="4" t="s">
        <v>1204</v>
      </c>
      <c r="T471" s="67">
        <v>42527</v>
      </c>
      <c r="U471" s="67">
        <v>42368</v>
      </c>
      <c r="V471" s="4" t="s">
        <v>56</v>
      </c>
      <c r="W471" s="4" t="s">
        <v>1314</v>
      </c>
      <c r="X471" s="173" t="str">
        <f t="array" ref="X4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1" s="173">
        <f t="array" ref="Y4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471" s="173">
        <f>Table1[[#This Row],[V2.0 TEC Requirement (kWh/wk)]]*52/3</f>
        <v>125.66666666666667</v>
      </c>
      <c r="AA471" s="173">
        <f>IF(ISNUMBER(Table1[[#This Row],[Typical Electricity Consumption (TEC) (kWh/yr)]]),Table1[[#This Row],[Typical Electricity Consumption (TEC) (kWh/yr)]]-IF(Table1[[#This Row],[Maximum Document Size Width]]&gt;=275,A3_Annual,0),"")</f>
        <v>28.5688</v>
      </c>
      <c r="AB471" s="173">
        <f t="array" ref="AB4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472" spans="1:28" ht="34.9">
      <c r="A472" s="3">
        <v>2256092</v>
      </c>
      <c r="B472" s="4" t="s">
        <v>1201</v>
      </c>
      <c r="C472" s="4" t="s">
        <v>1208</v>
      </c>
      <c r="D472" s="4" t="s">
        <v>1315</v>
      </c>
      <c r="E472" s="4" t="s">
        <v>1315</v>
      </c>
      <c r="F472" s="4"/>
      <c r="G472" s="4" t="s">
        <v>47</v>
      </c>
      <c r="H472" s="4" t="s">
        <v>48</v>
      </c>
      <c r="I472" s="4">
        <v>297</v>
      </c>
      <c r="J472" s="4">
        <v>432</v>
      </c>
      <c r="K472" s="4"/>
      <c r="L472" s="4" t="s">
        <v>49</v>
      </c>
      <c r="M472" s="4" t="s">
        <v>14</v>
      </c>
      <c r="N472" s="4">
        <v>45</v>
      </c>
      <c r="O472" s="9" t="s">
        <v>50</v>
      </c>
      <c r="P472" s="5">
        <v>1.79</v>
      </c>
      <c r="Q472" s="5">
        <v>93.08</v>
      </c>
      <c r="R472" s="4">
        <v>28.5688</v>
      </c>
      <c r="S472" s="4" t="s">
        <v>1204</v>
      </c>
      <c r="T472" s="67">
        <v>42527</v>
      </c>
      <c r="U472" s="67">
        <v>42368</v>
      </c>
      <c r="V472" s="4" t="s">
        <v>56</v>
      </c>
      <c r="W472" s="4" t="s">
        <v>1316</v>
      </c>
      <c r="X472" s="173" t="str">
        <f t="array" ref="X4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2" s="173">
        <f t="array" ref="Y4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472" s="173">
        <f>Table1[[#This Row],[V2.0 TEC Requirement (kWh/wk)]]*52/3</f>
        <v>125.66666666666667</v>
      </c>
      <c r="AA472" s="173">
        <f>IF(ISNUMBER(Table1[[#This Row],[Typical Electricity Consumption (TEC) (kWh/yr)]]),Table1[[#This Row],[Typical Electricity Consumption (TEC) (kWh/yr)]]-IF(Table1[[#This Row],[Maximum Document Size Width]]&gt;=275,A3_Annual,0),"")</f>
        <v>28.5688</v>
      </c>
      <c r="AB472" s="173">
        <f t="array" ref="AB4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473" spans="1:28" ht="34.9">
      <c r="A473" s="3">
        <v>2264252</v>
      </c>
      <c r="B473" s="4" t="s">
        <v>1201</v>
      </c>
      <c r="C473" s="4" t="s">
        <v>1208</v>
      </c>
      <c r="D473" s="4" t="s">
        <v>1317</v>
      </c>
      <c r="E473" s="4" t="s">
        <v>1317</v>
      </c>
      <c r="F473" s="4"/>
      <c r="G473" s="4" t="s">
        <v>47</v>
      </c>
      <c r="H473" s="4" t="s">
        <v>48</v>
      </c>
      <c r="I473" s="4">
        <v>297</v>
      </c>
      <c r="J473" s="4">
        <v>432</v>
      </c>
      <c r="K473" s="4"/>
      <c r="L473" s="4" t="s">
        <v>49</v>
      </c>
      <c r="M473" s="4" t="s">
        <v>14</v>
      </c>
      <c r="N473" s="4">
        <v>45</v>
      </c>
      <c r="O473" s="9" t="s">
        <v>50</v>
      </c>
      <c r="P473" s="5">
        <v>1.79</v>
      </c>
      <c r="Q473" s="5">
        <v>93.08</v>
      </c>
      <c r="R473" s="4">
        <v>28.5688</v>
      </c>
      <c r="S473" s="4" t="s">
        <v>1204</v>
      </c>
      <c r="T473" s="67">
        <v>42583</v>
      </c>
      <c r="U473" s="67">
        <v>42474</v>
      </c>
      <c r="V473" s="4" t="s">
        <v>56</v>
      </c>
      <c r="W473" s="4" t="s">
        <v>1318</v>
      </c>
      <c r="X473" s="173" t="str">
        <f t="array" ref="X4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3" s="173">
        <f t="array" ref="Y4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473" s="173">
        <f>Table1[[#This Row],[V2.0 TEC Requirement (kWh/wk)]]*52/3</f>
        <v>125.66666666666667</v>
      </c>
      <c r="AA473" s="173">
        <f>IF(ISNUMBER(Table1[[#This Row],[Typical Electricity Consumption (TEC) (kWh/yr)]]),Table1[[#This Row],[Typical Electricity Consumption (TEC) (kWh/yr)]]-IF(Table1[[#This Row],[Maximum Document Size Width]]&gt;=275,A3_Annual,0),"")</f>
        <v>28.5688</v>
      </c>
      <c r="AB473" s="173">
        <f t="array" ref="AB4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474" spans="1:28" ht="34.9">
      <c r="A474" s="3">
        <v>2285554</v>
      </c>
      <c r="B474" s="4" t="s">
        <v>1201</v>
      </c>
      <c r="C474" s="4" t="s">
        <v>1208</v>
      </c>
      <c r="D474" s="4" t="s">
        <v>1319</v>
      </c>
      <c r="E474" s="4" t="s">
        <v>1319</v>
      </c>
      <c r="F474" s="4"/>
      <c r="G474" s="4" t="s">
        <v>47</v>
      </c>
      <c r="H474" s="4" t="s">
        <v>48</v>
      </c>
      <c r="I474" s="4">
        <v>297</v>
      </c>
      <c r="J474" s="4">
        <v>432</v>
      </c>
      <c r="K474" s="4"/>
      <c r="L474" s="4" t="s">
        <v>49</v>
      </c>
      <c r="M474" s="4" t="s">
        <v>14</v>
      </c>
      <c r="N474" s="4">
        <v>55</v>
      </c>
      <c r="O474" s="9" t="s">
        <v>50</v>
      </c>
      <c r="P474" s="5">
        <v>2.504</v>
      </c>
      <c r="Q474" s="5">
        <v>130.208</v>
      </c>
      <c r="R474" s="4">
        <v>37.824799999999996</v>
      </c>
      <c r="S474" s="4" t="s">
        <v>1204</v>
      </c>
      <c r="T474" s="67">
        <v>42856</v>
      </c>
      <c r="U474" s="67">
        <v>42709</v>
      </c>
      <c r="V474" s="4" t="s">
        <v>56</v>
      </c>
      <c r="W474" s="4" t="s">
        <v>1320</v>
      </c>
      <c r="X474" s="173" t="str">
        <f t="array" ref="X4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4" s="173">
        <f t="array" ref="Y4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474" s="173">
        <f>Table1[[#This Row],[V2.0 TEC Requirement (kWh/wk)]]*52/3</f>
        <v>160.33333333333334</v>
      </c>
      <c r="AA474" s="173">
        <f>IF(ISNUMBER(Table1[[#This Row],[Typical Electricity Consumption (TEC) (kWh/yr)]]),Table1[[#This Row],[Typical Electricity Consumption (TEC) (kWh/yr)]]-IF(Table1[[#This Row],[Maximum Document Size Width]]&gt;=275,A3_Annual,0),"")</f>
        <v>37.824799999999996</v>
      </c>
      <c r="AB474" s="173">
        <f t="array" ref="AB4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475" spans="1:28" ht="34.9">
      <c r="A475" s="3">
        <v>2285503</v>
      </c>
      <c r="B475" s="4" t="s">
        <v>1201</v>
      </c>
      <c r="C475" s="4" t="s">
        <v>1208</v>
      </c>
      <c r="D475" s="4" t="s">
        <v>1321</v>
      </c>
      <c r="E475" s="4" t="s">
        <v>1321</v>
      </c>
      <c r="F475" s="4"/>
      <c r="G475" s="4" t="s">
        <v>47</v>
      </c>
      <c r="H475" s="4" t="s">
        <v>48</v>
      </c>
      <c r="I475" s="4">
        <v>297</v>
      </c>
      <c r="J475" s="4">
        <v>432</v>
      </c>
      <c r="K475" s="4"/>
      <c r="L475" s="4" t="s">
        <v>49</v>
      </c>
      <c r="M475" s="4" t="s">
        <v>14</v>
      </c>
      <c r="N475" s="4">
        <v>60</v>
      </c>
      <c r="O475" s="9" t="s">
        <v>50</v>
      </c>
      <c r="P475" s="5">
        <v>2.7530000000000001</v>
      </c>
      <c r="Q475" s="5">
        <v>143.15600000000001</v>
      </c>
      <c r="R475" s="4">
        <v>41.061799999999998</v>
      </c>
      <c r="S475" s="4" t="s">
        <v>1204</v>
      </c>
      <c r="T475" s="67">
        <v>42856</v>
      </c>
      <c r="U475" s="67">
        <v>42709</v>
      </c>
      <c r="V475" s="4" t="s">
        <v>56</v>
      </c>
      <c r="W475" s="4" t="s">
        <v>1322</v>
      </c>
      <c r="X475" s="173" t="str">
        <f t="array" ref="X4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5" s="173">
        <f t="array" ref="Y4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475" s="173">
        <f>Table1[[#This Row],[V2.0 TEC Requirement (kWh/wk)]]*52/3</f>
        <v>177.66666666666666</v>
      </c>
      <c r="AA475" s="173">
        <f>IF(ISNUMBER(Table1[[#This Row],[Typical Electricity Consumption (TEC) (kWh/yr)]]),Table1[[#This Row],[Typical Electricity Consumption (TEC) (kWh/yr)]]-IF(Table1[[#This Row],[Maximum Document Size Width]]&gt;=275,A3_Annual,0),"")</f>
        <v>41.061799999999998</v>
      </c>
      <c r="AB475" s="173">
        <f t="array" ref="AB4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476" spans="1:28" ht="34.9">
      <c r="A476" s="3">
        <v>2285508</v>
      </c>
      <c r="B476" s="4" t="s">
        <v>1201</v>
      </c>
      <c r="C476" s="4" t="s">
        <v>1208</v>
      </c>
      <c r="D476" s="4" t="s">
        <v>1323</v>
      </c>
      <c r="E476" s="4" t="s">
        <v>1323</v>
      </c>
      <c r="F476" s="4"/>
      <c r="G476" s="4" t="s">
        <v>47</v>
      </c>
      <c r="H476" s="4" t="s">
        <v>48</v>
      </c>
      <c r="I476" s="4">
        <v>297</v>
      </c>
      <c r="J476" s="4">
        <v>432</v>
      </c>
      <c r="K476" s="4"/>
      <c r="L476" s="4" t="s">
        <v>49</v>
      </c>
      <c r="M476" s="4" t="s">
        <v>14</v>
      </c>
      <c r="N476" s="4">
        <v>60</v>
      </c>
      <c r="O476" s="9" t="s">
        <v>50</v>
      </c>
      <c r="P476" s="5">
        <v>2.7530000000000001</v>
      </c>
      <c r="Q476" s="5">
        <v>143.15600000000001</v>
      </c>
      <c r="R476" s="4">
        <v>41.061799999999998</v>
      </c>
      <c r="S476" s="4" t="s">
        <v>1204</v>
      </c>
      <c r="T476" s="67">
        <v>43009</v>
      </c>
      <c r="U476" s="67">
        <v>42709</v>
      </c>
      <c r="V476" s="4" t="s">
        <v>56</v>
      </c>
      <c r="W476" s="4" t="s">
        <v>1324</v>
      </c>
      <c r="X476" s="173" t="str">
        <f t="array" ref="X4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6" s="173">
        <f t="array" ref="Y4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476" s="173">
        <f>Table1[[#This Row],[V2.0 TEC Requirement (kWh/wk)]]*52/3</f>
        <v>177.66666666666666</v>
      </c>
      <c r="AA476" s="173">
        <f>IF(ISNUMBER(Table1[[#This Row],[Typical Electricity Consumption (TEC) (kWh/yr)]]),Table1[[#This Row],[Typical Electricity Consumption (TEC) (kWh/yr)]]-IF(Table1[[#This Row],[Maximum Document Size Width]]&gt;=275,A3_Annual,0),"")</f>
        <v>41.061799999999998</v>
      </c>
      <c r="AB476" s="173">
        <f t="array" ref="AB4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477" spans="1:28" ht="34.9">
      <c r="A477" s="3">
        <v>2256096</v>
      </c>
      <c r="B477" s="4" t="s">
        <v>1201</v>
      </c>
      <c r="C477" s="4" t="s">
        <v>1208</v>
      </c>
      <c r="D477" s="4" t="s">
        <v>1325</v>
      </c>
      <c r="E477" s="4" t="s">
        <v>1325</v>
      </c>
      <c r="F477" s="4"/>
      <c r="G477" s="4" t="s">
        <v>47</v>
      </c>
      <c r="H477" s="4" t="s">
        <v>48</v>
      </c>
      <c r="I477" s="4">
        <v>297</v>
      </c>
      <c r="J477" s="4">
        <v>432</v>
      </c>
      <c r="K477" s="4"/>
      <c r="L477" s="4" t="s">
        <v>49</v>
      </c>
      <c r="M477" s="4" t="s">
        <v>14</v>
      </c>
      <c r="N477" s="4">
        <v>60</v>
      </c>
      <c r="O477" s="9" t="s">
        <v>50</v>
      </c>
      <c r="P477" s="5">
        <v>2.7530000000000001</v>
      </c>
      <c r="Q477" s="5">
        <v>143.15600000000001</v>
      </c>
      <c r="R477" s="4">
        <v>41.061799999999998</v>
      </c>
      <c r="S477" s="4" t="s">
        <v>1204</v>
      </c>
      <c r="T477" s="67">
        <v>42527</v>
      </c>
      <c r="U477" s="67">
        <v>42368</v>
      </c>
      <c r="V477" s="4" t="s">
        <v>56</v>
      </c>
      <c r="W477" s="4" t="s">
        <v>1326</v>
      </c>
      <c r="X477" s="173" t="str">
        <f t="array" ref="X4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7" s="173">
        <f t="array" ref="Y4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477" s="173">
        <f>Table1[[#This Row],[V2.0 TEC Requirement (kWh/wk)]]*52/3</f>
        <v>177.66666666666666</v>
      </c>
      <c r="AA477" s="173">
        <f>IF(ISNUMBER(Table1[[#This Row],[Typical Electricity Consumption (TEC) (kWh/yr)]]),Table1[[#This Row],[Typical Electricity Consumption (TEC) (kWh/yr)]]-IF(Table1[[#This Row],[Maximum Document Size Width]]&gt;=275,A3_Annual,0),"")</f>
        <v>41.061799999999998</v>
      </c>
      <c r="AB477" s="173">
        <f t="array" ref="AB4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478" spans="1:28" ht="34.9">
      <c r="A478" s="3">
        <v>2256099</v>
      </c>
      <c r="B478" s="4" t="s">
        <v>1201</v>
      </c>
      <c r="C478" s="4" t="s">
        <v>1208</v>
      </c>
      <c r="D478" s="4" t="s">
        <v>1327</v>
      </c>
      <c r="E478" s="4" t="s">
        <v>1327</v>
      </c>
      <c r="F478" s="4"/>
      <c r="G478" s="4" t="s">
        <v>47</v>
      </c>
      <c r="H478" s="4" t="s">
        <v>48</v>
      </c>
      <c r="I478" s="4">
        <v>297</v>
      </c>
      <c r="J478" s="4">
        <v>432</v>
      </c>
      <c r="K478" s="4"/>
      <c r="L478" s="4" t="s">
        <v>49</v>
      </c>
      <c r="M478" s="4" t="s">
        <v>14</v>
      </c>
      <c r="N478" s="4">
        <v>60</v>
      </c>
      <c r="O478" s="9" t="s">
        <v>50</v>
      </c>
      <c r="P478" s="5">
        <v>2.7530000000000001</v>
      </c>
      <c r="Q478" s="5">
        <v>143.15600000000001</v>
      </c>
      <c r="R478" s="4">
        <v>41.061799999999998</v>
      </c>
      <c r="S478" s="4" t="s">
        <v>1204</v>
      </c>
      <c r="T478" s="67">
        <v>42527</v>
      </c>
      <c r="U478" s="67">
        <v>42368</v>
      </c>
      <c r="V478" s="4" t="s">
        <v>56</v>
      </c>
      <c r="W478" s="4" t="s">
        <v>1328</v>
      </c>
      <c r="X478" s="173" t="str">
        <f t="array" ref="X4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8" s="173">
        <f t="array" ref="Y4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478" s="173">
        <f>Table1[[#This Row],[V2.0 TEC Requirement (kWh/wk)]]*52/3</f>
        <v>177.66666666666666</v>
      </c>
      <c r="AA478" s="173">
        <f>IF(ISNUMBER(Table1[[#This Row],[Typical Electricity Consumption (TEC) (kWh/yr)]]),Table1[[#This Row],[Typical Electricity Consumption (TEC) (kWh/yr)]]-IF(Table1[[#This Row],[Maximum Document Size Width]]&gt;=275,A3_Annual,0),"")</f>
        <v>41.061799999999998</v>
      </c>
      <c r="AB478" s="173">
        <f t="array" ref="AB4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479" spans="1:28" ht="34.9">
      <c r="A479" s="3">
        <v>2264255</v>
      </c>
      <c r="B479" s="4" t="s">
        <v>1201</v>
      </c>
      <c r="C479" s="4" t="s">
        <v>1208</v>
      </c>
      <c r="D479" s="4" t="s">
        <v>1329</v>
      </c>
      <c r="E479" s="4" t="s">
        <v>1329</v>
      </c>
      <c r="F479" s="4"/>
      <c r="G479" s="4" t="s">
        <v>47</v>
      </c>
      <c r="H479" s="4" t="s">
        <v>48</v>
      </c>
      <c r="I479" s="4">
        <v>297</v>
      </c>
      <c r="J479" s="4">
        <v>432</v>
      </c>
      <c r="K479" s="4"/>
      <c r="L479" s="4" t="s">
        <v>49</v>
      </c>
      <c r="M479" s="4" t="s">
        <v>14</v>
      </c>
      <c r="N479" s="4">
        <v>60</v>
      </c>
      <c r="O479" s="9" t="s">
        <v>50</v>
      </c>
      <c r="P479" s="5">
        <v>2.7530000000000001</v>
      </c>
      <c r="Q479" s="5">
        <v>143.15600000000001</v>
      </c>
      <c r="R479" s="4">
        <v>41.061799999999998</v>
      </c>
      <c r="S479" s="4" t="s">
        <v>1204</v>
      </c>
      <c r="T479" s="67">
        <v>42583</v>
      </c>
      <c r="U479" s="67">
        <v>42474</v>
      </c>
      <c r="V479" s="4" t="s">
        <v>56</v>
      </c>
      <c r="W479" s="4" t="s">
        <v>1330</v>
      </c>
      <c r="X479" s="173" t="str">
        <f t="array" ref="X4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79" s="173">
        <f t="array" ref="Y4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479" s="173">
        <f>Table1[[#This Row],[V2.0 TEC Requirement (kWh/wk)]]*52/3</f>
        <v>177.66666666666666</v>
      </c>
      <c r="AA479" s="173">
        <f>IF(ISNUMBER(Table1[[#This Row],[Typical Electricity Consumption (TEC) (kWh/yr)]]),Table1[[#This Row],[Typical Electricity Consumption (TEC) (kWh/yr)]]-IF(Table1[[#This Row],[Maximum Document Size Width]]&gt;=275,A3_Annual,0),"")</f>
        <v>41.061799999999998</v>
      </c>
      <c r="AB479" s="173">
        <f t="array" ref="AB4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480" spans="1:28" ht="34.9">
      <c r="A480" s="3">
        <v>2269139</v>
      </c>
      <c r="B480" s="4" t="s">
        <v>1201</v>
      </c>
      <c r="C480" s="4" t="s">
        <v>1208</v>
      </c>
      <c r="D480" s="4" t="s">
        <v>1203</v>
      </c>
      <c r="E480" s="4" t="s">
        <v>1203</v>
      </c>
      <c r="F480" s="4"/>
      <c r="G480" s="4" t="s">
        <v>47</v>
      </c>
      <c r="H480" s="4" t="s">
        <v>48</v>
      </c>
      <c r="I480" s="4">
        <v>330</v>
      </c>
      <c r="J480" s="4">
        <v>488</v>
      </c>
      <c r="K480" s="4"/>
      <c r="L480" s="4" t="s">
        <v>49</v>
      </c>
      <c r="M480" s="4" t="s">
        <v>14</v>
      </c>
      <c r="N480" s="4">
        <v>65</v>
      </c>
      <c r="O480" s="9" t="s">
        <v>50</v>
      </c>
      <c r="P480" s="5">
        <v>4.5940000000000003</v>
      </c>
      <c r="Q480" s="5">
        <v>238.88800000000001</v>
      </c>
      <c r="R480" s="4">
        <v>65.033799999999999</v>
      </c>
      <c r="S480" s="4" t="s">
        <v>1204</v>
      </c>
      <c r="T480" s="67">
        <v>42675</v>
      </c>
      <c r="U480" s="67">
        <v>42523</v>
      </c>
      <c r="V480" s="4" t="s">
        <v>56</v>
      </c>
      <c r="W480" s="4" t="s">
        <v>1331</v>
      </c>
      <c r="X480" s="173" t="str">
        <f t="array" ref="X4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0" s="173">
        <f t="array" ref="Y4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480" s="173">
        <f>Table1[[#This Row],[V2.0 TEC Requirement (kWh/wk)]]*52/3</f>
        <v>195</v>
      </c>
      <c r="AA480" s="173">
        <f>IF(ISNUMBER(Table1[[#This Row],[Typical Electricity Consumption (TEC) (kWh/yr)]]),Table1[[#This Row],[Typical Electricity Consumption (TEC) (kWh/yr)]]-IF(Table1[[#This Row],[Maximum Document Size Width]]&gt;=275,A3_Annual,0),"")</f>
        <v>65.033799999999999</v>
      </c>
      <c r="AB480" s="173">
        <f t="array" ref="AB4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481" spans="1:28" ht="34.9">
      <c r="A481" s="3">
        <v>2269143</v>
      </c>
      <c r="B481" s="4" t="s">
        <v>1201</v>
      </c>
      <c r="C481" s="4" t="s">
        <v>1208</v>
      </c>
      <c r="D481" s="4" t="s">
        <v>1206</v>
      </c>
      <c r="E481" s="4" t="s">
        <v>1206</v>
      </c>
      <c r="F481" s="4"/>
      <c r="G481" s="4" t="s">
        <v>47</v>
      </c>
      <c r="H481" s="4" t="s">
        <v>48</v>
      </c>
      <c r="I481" s="4">
        <v>330</v>
      </c>
      <c r="J481" s="4">
        <v>488</v>
      </c>
      <c r="K481" s="4"/>
      <c r="L481" s="4" t="s">
        <v>49</v>
      </c>
      <c r="M481" s="4" t="s">
        <v>14</v>
      </c>
      <c r="N481" s="4">
        <v>80</v>
      </c>
      <c r="O481" s="9" t="s">
        <v>50</v>
      </c>
      <c r="P481" s="5">
        <v>6.23</v>
      </c>
      <c r="Q481" s="5">
        <v>323.95999999999998</v>
      </c>
      <c r="R481" s="4">
        <v>86.876400000000004</v>
      </c>
      <c r="S481" s="4" t="s">
        <v>1204</v>
      </c>
      <c r="T481" s="67">
        <v>42675</v>
      </c>
      <c r="U481" s="67">
        <v>42523</v>
      </c>
      <c r="V481" s="4" t="s">
        <v>56</v>
      </c>
      <c r="W481" s="4" t="s">
        <v>1332</v>
      </c>
      <c r="X481" s="173" t="str">
        <f t="array" ref="X4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1" s="173">
        <f t="array" ref="Y4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481" s="173">
        <f>Table1[[#This Row],[V2.0 TEC Requirement (kWh/wk)]]*52/3</f>
        <v>333.66666666666674</v>
      </c>
      <c r="AA481" s="173">
        <f>IF(ISNUMBER(Table1[[#This Row],[Typical Electricity Consumption (TEC) (kWh/yr)]]),Table1[[#This Row],[Typical Electricity Consumption (TEC) (kWh/yr)]]-IF(Table1[[#This Row],[Maximum Document Size Width]]&gt;=275,A3_Annual,0),"")</f>
        <v>86.876400000000004</v>
      </c>
      <c r="AB481" s="173">
        <f t="array" ref="AB4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482" spans="1:28" ht="34.9">
      <c r="A482" s="3">
        <v>2244690</v>
      </c>
      <c r="B482" s="4" t="s">
        <v>1201</v>
      </c>
      <c r="C482" s="4" t="s">
        <v>1208</v>
      </c>
      <c r="D482" s="4" t="s">
        <v>1333</v>
      </c>
      <c r="E482" s="4" t="s">
        <v>1333</v>
      </c>
      <c r="F482" s="4"/>
      <c r="G482" s="4" t="s">
        <v>47</v>
      </c>
      <c r="H482" s="4" t="s">
        <v>48</v>
      </c>
      <c r="I482" s="4">
        <v>297</v>
      </c>
      <c r="J482" s="4">
        <v>432</v>
      </c>
      <c r="K482" s="4"/>
      <c r="L482" s="4" t="s">
        <v>49</v>
      </c>
      <c r="M482" s="4" t="s">
        <v>11</v>
      </c>
      <c r="N482" s="4">
        <v>95</v>
      </c>
      <c r="O482" s="9" t="s">
        <v>50</v>
      </c>
      <c r="P482" s="5">
        <v>11.967000000000001</v>
      </c>
      <c r="Q482" s="5">
        <v>622.28399999999999</v>
      </c>
      <c r="R482" s="4">
        <v>164.23680000000007</v>
      </c>
      <c r="S482" s="4" t="s">
        <v>1334</v>
      </c>
      <c r="T482" s="67">
        <v>42217</v>
      </c>
      <c r="U482" s="67">
        <v>42214</v>
      </c>
      <c r="V482" s="4" t="s">
        <v>56</v>
      </c>
      <c r="W482" s="4" t="s">
        <v>1335</v>
      </c>
      <c r="X482" s="173" t="str">
        <f t="array" ref="X4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2" s="173">
        <f t="array" ref="Y4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21.150000000000002</v>
      </c>
      <c r="Z482" s="173">
        <f>Table1[[#This Row],[V2.0 TEC Requirement (kWh/wk)]]*52/3</f>
        <v>366.60000000000008</v>
      </c>
      <c r="AA482" s="173">
        <f>IF(ISNUMBER(Table1[[#This Row],[Typical Electricity Consumption (TEC) (kWh/yr)]]),Table1[[#This Row],[Typical Electricity Consumption (TEC) (kWh/yr)]]-IF(Table1[[#This Row],[Maximum Document Size Width]]&gt;=275,A3_Annual,0),"")</f>
        <v>164.23680000000007</v>
      </c>
      <c r="AB482" s="173">
        <f t="array" ref="AB4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131.80000000000001</v>
      </c>
    </row>
    <row r="483" spans="1:28" ht="34.9">
      <c r="A483" s="3">
        <v>2233971</v>
      </c>
      <c r="B483" s="4" t="s">
        <v>1201</v>
      </c>
      <c r="C483" s="4" t="s">
        <v>1208</v>
      </c>
      <c r="D483" s="4" t="s">
        <v>1336</v>
      </c>
      <c r="E483" s="4" t="s">
        <v>1336</v>
      </c>
      <c r="F483" s="4"/>
      <c r="G483" s="4" t="s">
        <v>55</v>
      </c>
      <c r="H483" s="4" t="s">
        <v>48</v>
      </c>
      <c r="I483" s="4">
        <v>297</v>
      </c>
      <c r="J483" s="4">
        <v>432</v>
      </c>
      <c r="K483" s="4"/>
      <c r="L483" s="4" t="s">
        <v>49</v>
      </c>
      <c r="M483" s="4" t="s">
        <v>11</v>
      </c>
      <c r="N483" s="4">
        <v>110</v>
      </c>
      <c r="O483" s="9" t="s">
        <v>50</v>
      </c>
      <c r="P483" s="5">
        <v>14.256</v>
      </c>
      <c r="Q483" s="5">
        <v>741.31200000000001</v>
      </c>
      <c r="R483" s="4">
        <v>194.5034</v>
      </c>
      <c r="S483" s="4" t="s">
        <v>1337</v>
      </c>
      <c r="T483" s="67">
        <v>42156</v>
      </c>
      <c r="U483" s="67">
        <v>42060</v>
      </c>
      <c r="V483" s="4" t="s">
        <v>56</v>
      </c>
      <c r="W483" s="4" t="s">
        <v>1338</v>
      </c>
      <c r="X483" s="173" t="str">
        <f t="array" ref="X4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83" s="173">
        <f t="array" ref="Y4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22.900000000000009</v>
      </c>
      <c r="Z483" s="173">
        <f>Table1[[#This Row],[V2.0 TEC Requirement (kWh/wk)]]*52/3</f>
        <v>396.93333333333345</v>
      </c>
      <c r="AA483" s="173">
        <f>IF(ISNUMBER(Table1[[#This Row],[Typical Electricity Consumption (TEC) (kWh/yr)]]),Table1[[#This Row],[Typical Electricity Consumption (TEC) (kWh/yr)]]-IF(Table1[[#This Row],[Maximum Document Size Width]]&gt;=275,A3_Annual,0),"")</f>
        <v>194.5034</v>
      </c>
      <c r="AB483" s="173">
        <f t="array" ref="AB4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168.5</v>
      </c>
    </row>
    <row r="484" spans="1:28" ht="34.9">
      <c r="A484" s="3">
        <v>2244684</v>
      </c>
      <c r="B484" s="4" t="s">
        <v>1201</v>
      </c>
      <c r="C484" s="4" t="s">
        <v>1208</v>
      </c>
      <c r="D484" s="4" t="s">
        <v>1339</v>
      </c>
      <c r="E484" s="4" t="s">
        <v>1339</v>
      </c>
      <c r="F484" s="4"/>
      <c r="G484" s="4" t="s">
        <v>55</v>
      </c>
      <c r="H484" s="4" t="s">
        <v>48</v>
      </c>
      <c r="I484" s="4">
        <v>297</v>
      </c>
      <c r="J484" s="4">
        <v>432</v>
      </c>
      <c r="K484" s="4"/>
      <c r="L484" s="4" t="s">
        <v>49</v>
      </c>
      <c r="M484" s="4" t="s">
        <v>11</v>
      </c>
      <c r="N484" s="4">
        <v>110</v>
      </c>
      <c r="O484" s="9" t="s">
        <v>50</v>
      </c>
      <c r="P484" s="5">
        <v>14.256</v>
      </c>
      <c r="Q484" s="5">
        <v>741.31200000000001</v>
      </c>
      <c r="R484" s="4">
        <v>194.5034</v>
      </c>
      <c r="S484" s="4" t="s">
        <v>1337</v>
      </c>
      <c r="T484" s="67">
        <v>42217</v>
      </c>
      <c r="U484" s="67">
        <v>42212</v>
      </c>
      <c r="V484" s="4" t="s">
        <v>56</v>
      </c>
      <c r="W484" s="4" t="s">
        <v>1340</v>
      </c>
      <c r="X484" s="173" t="str">
        <f t="array" ref="X4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84" s="173">
        <f t="array" ref="Y4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22.900000000000009</v>
      </c>
      <c r="Z484" s="173">
        <f>Table1[[#This Row],[V2.0 TEC Requirement (kWh/wk)]]*52/3</f>
        <v>396.93333333333345</v>
      </c>
      <c r="AA484" s="173">
        <f>IF(ISNUMBER(Table1[[#This Row],[Typical Electricity Consumption (TEC) (kWh/yr)]]),Table1[[#This Row],[Typical Electricity Consumption (TEC) (kWh/yr)]]-IF(Table1[[#This Row],[Maximum Document Size Width]]&gt;=275,A3_Annual,0),"")</f>
        <v>194.5034</v>
      </c>
      <c r="AB484" s="173">
        <f t="array" ref="AB4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168.5</v>
      </c>
    </row>
    <row r="485" spans="1:28" ht="34.9">
      <c r="A485" s="3">
        <v>2244693</v>
      </c>
      <c r="B485" s="4" t="s">
        <v>1201</v>
      </c>
      <c r="C485" s="4" t="s">
        <v>1208</v>
      </c>
      <c r="D485" s="4" t="s">
        <v>1341</v>
      </c>
      <c r="E485" s="4" t="s">
        <v>1341</v>
      </c>
      <c r="F485" s="4"/>
      <c r="G485" s="4" t="s">
        <v>47</v>
      </c>
      <c r="H485" s="4" t="s">
        <v>48</v>
      </c>
      <c r="I485" s="4">
        <v>297</v>
      </c>
      <c r="J485" s="4">
        <v>432</v>
      </c>
      <c r="K485" s="4"/>
      <c r="L485" s="4" t="s">
        <v>49</v>
      </c>
      <c r="M485" s="4" t="s">
        <v>11</v>
      </c>
      <c r="N485" s="4">
        <v>110</v>
      </c>
      <c r="O485" s="9" t="s">
        <v>50</v>
      </c>
      <c r="P485" s="5">
        <v>13.895</v>
      </c>
      <c r="Q485" s="5">
        <v>722.54</v>
      </c>
      <c r="R485" s="4">
        <v>189.30079999999998</v>
      </c>
      <c r="S485" s="4" t="s">
        <v>1334</v>
      </c>
      <c r="T485" s="67">
        <v>42217</v>
      </c>
      <c r="U485" s="67">
        <v>42214</v>
      </c>
      <c r="V485" s="4" t="s">
        <v>56</v>
      </c>
      <c r="W485" s="4" t="s">
        <v>1342</v>
      </c>
      <c r="X485" s="173" t="str">
        <f t="array" ref="X4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5" s="173">
        <f t="array" ref="Y4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30.150000000000002</v>
      </c>
      <c r="Z485" s="173">
        <f>Table1[[#This Row],[V2.0 TEC Requirement (kWh/wk)]]*52/3</f>
        <v>522.6</v>
      </c>
      <c r="AA485" s="173">
        <f>IF(ISNUMBER(Table1[[#This Row],[Typical Electricity Consumption (TEC) (kWh/yr)]]),Table1[[#This Row],[Typical Electricity Consumption (TEC) (kWh/yr)]]-IF(Table1[[#This Row],[Maximum Document Size Width]]&gt;=275,A3_Annual,0),"")</f>
        <v>189.30079999999998</v>
      </c>
      <c r="AB485" s="173">
        <f t="array" ref="AB4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188.8</v>
      </c>
    </row>
    <row r="486" spans="1:28" ht="34.9">
      <c r="A486" s="3">
        <v>2234028</v>
      </c>
      <c r="B486" s="4" t="s">
        <v>1201</v>
      </c>
      <c r="C486" s="4" t="s">
        <v>1208</v>
      </c>
      <c r="D486" s="4" t="s">
        <v>1343</v>
      </c>
      <c r="E486" s="4" t="s">
        <v>1343</v>
      </c>
      <c r="F486" s="4"/>
      <c r="G486" s="4" t="s">
        <v>55</v>
      </c>
      <c r="H486" s="4" t="s">
        <v>48</v>
      </c>
      <c r="I486" s="4">
        <v>297</v>
      </c>
      <c r="J486" s="4">
        <v>432</v>
      </c>
      <c r="K486" s="4"/>
      <c r="L486" s="4" t="s">
        <v>49</v>
      </c>
      <c r="M486" s="4" t="s">
        <v>11</v>
      </c>
      <c r="N486" s="4">
        <v>135</v>
      </c>
      <c r="O486" s="9" t="s">
        <v>50</v>
      </c>
      <c r="P486" s="5">
        <v>17.969000000000001</v>
      </c>
      <c r="Q486" s="5">
        <v>934.38800000000003</v>
      </c>
      <c r="R486" s="4">
        <v>242.8374</v>
      </c>
      <c r="S486" s="4" t="s">
        <v>1337</v>
      </c>
      <c r="T486" s="67">
        <v>42156</v>
      </c>
      <c r="U486" s="67">
        <v>42065</v>
      </c>
      <c r="V486" s="4" t="s">
        <v>56</v>
      </c>
      <c r="W486" s="4" t="s">
        <v>1344</v>
      </c>
      <c r="X486" s="173" t="str">
        <f t="array" ref="X4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86" s="173">
        <f t="array" ref="Y4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36.65</v>
      </c>
      <c r="Z486" s="173">
        <f>Table1[[#This Row],[V2.0 TEC Requirement (kWh/wk)]]*52/3</f>
        <v>635.26666666666665</v>
      </c>
      <c r="AA486" s="173">
        <f>IF(ISNUMBER(Table1[[#This Row],[Typical Electricity Consumption (TEC) (kWh/yr)]]),Table1[[#This Row],[Typical Electricity Consumption (TEC) (kWh/yr)]]-IF(Table1[[#This Row],[Maximum Document Size Width]]&gt;=275,A3_Annual,0),"")</f>
        <v>242.8374</v>
      </c>
      <c r="AB486" s="173">
        <f t="array" ref="AB4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233.5</v>
      </c>
    </row>
    <row r="487" spans="1:28" ht="34.9">
      <c r="A487" s="3">
        <v>2244687</v>
      </c>
      <c r="B487" s="4" t="s">
        <v>1201</v>
      </c>
      <c r="C487" s="4" t="s">
        <v>1208</v>
      </c>
      <c r="D487" s="4" t="s">
        <v>1345</v>
      </c>
      <c r="E487" s="4" t="s">
        <v>1345</v>
      </c>
      <c r="F487" s="4"/>
      <c r="G487" s="4" t="s">
        <v>55</v>
      </c>
      <c r="H487" s="4" t="s">
        <v>48</v>
      </c>
      <c r="I487" s="4">
        <v>297</v>
      </c>
      <c r="J487" s="4">
        <v>432</v>
      </c>
      <c r="K487" s="4"/>
      <c r="L487" s="4" t="s">
        <v>49</v>
      </c>
      <c r="M487" s="4" t="s">
        <v>11</v>
      </c>
      <c r="N487" s="4">
        <v>135</v>
      </c>
      <c r="O487" s="9" t="s">
        <v>50</v>
      </c>
      <c r="P487" s="5">
        <v>17.969000000000001</v>
      </c>
      <c r="Q487" s="5">
        <v>934.38800000000003</v>
      </c>
      <c r="R487" s="4">
        <v>242.8374</v>
      </c>
      <c r="S487" s="4" t="s">
        <v>1337</v>
      </c>
      <c r="T487" s="67">
        <v>42217</v>
      </c>
      <c r="U487" s="67">
        <v>42214</v>
      </c>
      <c r="V487" s="4" t="s">
        <v>56</v>
      </c>
      <c r="W487" s="4" t="s">
        <v>1346</v>
      </c>
      <c r="X487" s="173" t="str">
        <f t="array" ref="X4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87" s="173">
        <f t="array" ref="Y4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36.65</v>
      </c>
      <c r="Z487" s="173">
        <f>Table1[[#This Row],[V2.0 TEC Requirement (kWh/wk)]]*52/3</f>
        <v>635.26666666666665</v>
      </c>
      <c r="AA487" s="173">
        <f>IF(ISNUMBER(Table1[[#This Row],[Typical Electricity Consumption (TEC) (kWh/yr)]]),Table1[[#This Row],[Typical Electricity Consumption (TEC) (kWh/yr)]]-IF(Table1[[#This Row],[Maximum Document Size Width]]&gt;=275,A3_Annual,0),"")</f>
        <v>242.8374</v>
      </c>
      <c r="AB487" s="173">
        <f t="array" ref="AB4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233.5</v>
      </c>
    </row>
    <row r="488" spans="1:28" ht="34.9">
      <c r="A488" s="3">
        <v>2244696</v>
      </c>
      <c r="B488" s="4" t="s">
        <v>1201</v>
      </c>
      <c r="C488" s="4" t="s">
        <v>1208</v>
      </c>
      <c r="D488" s="4" t="s">
        <v>1347</v>
      </c>
      <c r="E488" s="4" t="s">
        <v>1347</v>
      </c>
      <c r="F488" s="4"/>
      <c r="G488" s="4" t="s">
        <v>47</v>
      </c>
      <c r="H488" s="4" t="s">
        <v>48</v>
      </c>
      <c r="I488" s="4">
        <v>297</v>
      </c>
      <c r="J488" s="4">
        <v>432</v>
      </c>
      <c r="K488" s="4"/>
      <c r="L488" s="4" t="s">
        <v>49</v>
      </c>
      <c r="M488" s="4" t="s">
        <v>11</v>
      </c>
      <c r="N488" s="4">
        <v>135</v>
      </c>
      <c r="O488" s="9" t="s">
        <v>50</v>
      </c>
      <c r="P488" s="5">
        <v>17.64</v>
      </c>
      <c r="Q488" s="5">
        <v>917.28</v>
      </c>
      <c r="R488" s="4">
        <v>237.92079999999996</v>
      </c>
      <c r="S488" s="4" t="s">
        <v>1334</v>
      </c>
      <c r="T488" s="67">
        <v>42217</v>
      </c>
      <c r="U488" s="67">
        <v>42214</v>
      </c>
      <c r="V488" s="4" t="s">
        <v>56</v>
      </c>
      <c r="W488" s="4" t="s">
        <v>1348</v>
      </c>
      <c r="X488" s="173" t="str">
        <f t="array" ref="X4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8" s="173">
        <f t="array" ref="Y4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45.15</v>
      </c>
      <c r="Z488" s="173">
        <f>Table1[[#This Row],[V2.0 TEC Requirement (kWh/wk)]]*52/3</f>
        <v>782.59999999999991</v>
      </c>
      <c r="AA488" s="173">
        <f>IF(ISNUMBER(Table1[[#This Row],[Typical Electricity Consumption (TEC) (kWh/yr)]]),Table1[[#This Row],[Typical Electricity Consumption (TEC) (kWh/yr)]]-IF(Table1[[#This Row],[Maximum Document Size Width]]&gt;=275,A3_Annual,0),"")</f>
        <v>237.92079999999996</v>
      </c>
      <c r="AB488" s="173">
        <f t="array" ref="AB4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283.8</v>
      </c>
    </row>
    <row r="489" spans="1:28" ht="46.15">
      <c r="A489" s="3">
        <v>2274623</v>
      </c>
      <c r="B489" s="4" t="s">
        <v>1201</v>
      </c>
      <c r="C489" s="4" t="s">
        <v>1208</v>
      </c>
      <c r="D489" s="4" t="s">
        <v>1349</v>
      </c>
      <c r="E489" s="4" t="s">
        <v>1349</v>
      </c>
      <c r="F489" s="4"/>
      <c r="G489" s="4" t="s">
        <v>47</v>
      </c>
      <c r="H489" s="4" t="s">
        <v>48</v>
      </c>
      <c r="I489" s="4">
        <v>297</v>
      </c>
      <c r="J489" s="4">
        <v>432</v>
      </c>
      <c r="K489" s="4"/>
      <c r="L489" s="4" t="s">
        <v>49</v>
      </c>
      <c r="M489" s="4" t="s">
        <v>11</v>
      </c>
      <c r="N489" s="4">
        <v>96</v>
      </c>
      <c r="O489" s="9" t="s">
        <v>50</v>
      </c>
      <c r="P489" s="5">
        <v>11.894</v>
      </c>
      <c r="Q489" s="5">
        <v>618.48800000000006</v>
      </c>
      <c r="R489" s="4">
        <v>163.86239999999998</v>
      </c>
      <c r="S489" s="4" t="s">
        <v>1350</v>
      </c>
      <c r="T489" s="67">
        <v>42688</v>
      </c>
      <c r="U489" s="67">
        <v>42591</v>
      </c>
      <c r="V489" s="4" t="s">
        <v>56</v>
      </c>
      <c r="W489" s="4" t="s">
        <v>1351</v>
      </c>
      <c r="X489" s="173" t="str">
        <f t="array" ref="X4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89" s="173">
        <f t="array" ref="Y4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21.749999999999996</v>
      </c>
      <c r="Z489" s="173">
        <f>Table1[[#This Row],[V2.0 TEC Requirement (kWh/wk)]]*52/3</f>
        <v>376.99999999999994</v>
      </c>
      <c r="AA489" s="173">
        <f>IF(ISNUMBER(Table1[[#This Row],[Typical Electricity Consumption (TEC) (kWh/yr)]]),Table1[[#This Row],[Typical Electricity Consumption (TEC) (kWh/yr)]]-IF(Table1[[#This Row],[Maximum Document Size Width]]&gt;=275,A3_Annual,0),"")</f>
        <v>163.86239999999998</v>
      </c>
      <c r="AB489" s="173">
        <f t="array" ref="AB4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135.59999999999997</v>
      </c>
    </row>
    <row r="490" spans="1:28" ht="34.9">
      <c r="A490" s="3">
        <v>2274617</v>
      </c>
      <c r="B490" s="4" t="s">
        <v>1201</v>
      </c>
      <c r="C490" s="4" t="s">
        <v>1208</v>
      </c>
      <c r="D490" s="4" t="s">
        <v>1352</v>
      </c>
      <c r="E490" s="4" t="s">
        <v>1352</v>
      </c>
      <c r="F490" s="4"/>
      <c r="G490" s="4" t="s">
        <v>55</v>
      </c>
      <c r="H490" s="4" t="s">
        <v>48</v>
      </c>
      <c r="I490" s="4">
        <v>297</v>
      </c>
      <c r="J490" s="4">
        <v>432</v>
      </c>
      <c r="K490" s="4"/>
      <c r="L490" s="4" t="s">
        <v>49</v>
      </c>
      <c r="M490" s="4" t="s">
        <v>11</v>
      </c>
      <c r="N490" s="4">
        <v>111</v>
      </c>
      <c r="O490" s="9" t="s">
        <v>50</v>
      </c>
      <c r="P490" s="5">
        <v>13.975</v>
      </c>
      <c r="Q490" s="5">
        <v>726.7</v>
      </c>
      <c r="R490" s="4">
        <v>190.15879999999996</v>
      </c>
      <c r="S490" s="4" t="s">
        <v>1212</v>
      </c>
      <c r="T490" s="67">
        <v>42688</v>
      </c>
      <c r="U490" s="67">
        <v>42591</v>
      </c>
      <c r="V490" s="4" t="s">
        <v>56</v>
      </c>
      <c r="W490" s="4" t="s">
        <v>1353</v>
      </c>
      <c r="X490" s="173" t="str">
        <f t="array" ref="X4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0" s="173">
        <f t="array" ref="Y4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23.450000000000006</v>
      </c>
      <c r="Z490" s="173">
        <f>Table1[[#This Row],[V2.0 TEC Requirement (kWh/wk)]]*52/3</f>
        <v>406.46666666666675</v>
      </c>
      <c r="AA490" s="173">
        <f>IF(ISNUMBER(Table1[[#This Row],[Typical Electricity Consumption (TEC) (kWh/yr)]]),Table1[[#This Row],[Typical Electricity Consumption (TEC) (kWh/yr)]]-IF(Table1[[#This Row],[Maximum Document Size Width]]&gt;=275,A3_Annual,0),"")</f>
        <v>190.15879999999996</v>
      </c>
      <c r="AB490" s="173">
        <f t="array" ref="AB4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171.10000000000002</v>
      </c>
    </row>
    <row r="491" spans="1:28" ht="46.15">
      <c r="A491" s="3">
        <v>2274626</v>
      </c>
      <c r="B491" s="4" t="s">
        <v>1201</v>
      </c>
      <c r="C491" s="4" t="s">
        <v>1208</v>
      </c>
      <c r="D491" s="4" t="s">
        <v>1354</v>
      </c>
      <c r="E491" s="4" t="s">
        <v>1354</v>
      </c>
      <c r="F491" s="4"/>
      <c r="G491" s="4" t="s">
        <v>47</v>
      </c>
      <c r="H491" s="4" t="s">
        <v>48</v>
      </c>
      <c r="I491" s="4">
        <v>297</v>
      </c>
      <c r="J491" s="4">
        <v>432</v>
      </c>
      <c r="K491" s="4"/>
      <c r="L491" s="4" t="s">
        <v>49</v>
      </c>
      <c r="M491" s="4" t="s">
        <v>11</v>
      </c>
      <c r="N491" s="4">
        <v>111</v>
      </c>
      <c r="O491" s="9" t="s">
        <v>50</v>
      </c>
      <c r="P491" s="5">
        <v>13.956</v>
      </c>
      <c r="Q491" s="5">
        <v>725.71199999999999</v>
      </c>
      <c r="R491" s="4">
        <v>190.68139999999997</v>
      </c>
      <c r="S491" s="4" t="s">
        <v>1350</v>
      </c>
      <c r="T491" s="67">
        <v>42688</v>
      </c>
      <c r="U491" s="67">
        <v>42591</v>
      </c>
      <c r="V491" s="4" t="s">
        <v>56</v>
      </c>
      <c r="W491" s="4" t="s">
        <v>1355</v>
      </c>
      <c r="X491" s="173" t="str">
        <f t="array" ref="X4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91" s="173">
        <f t="array" ref="Y4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30.749999999999996</v>
      </c>
      <c r="Z491" s="173">
        <f>Table1[[#This Row],[V2.0 TEC Requirement (kWh/wk)]]*52/3</f>
        <v>532.99999999999989</v>
      </c>
      <c r="AA491" s="173">
        <f>IF(ISNUMBER(Table1[[#This Row],[Typical Electricity Consumption (TEC) (kWh/yr)]]),Table1[[#This Row],[Typical Electricity Consumption (TEC) (kWh/yr)]]-IF(Table1[[#This Row],[Maximum Document Size Width]]&gt;=275,A3_Annual,0),"")</f>
        <v>190.68139999999997</v>
      </c>
      <c r="AB491" s="173">
        <f t="array" ref="AB4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192.59999999999997</v>
      </c>
    </row>
    <row r="492" spans="1:28" ht="34.9">
      <c r="A492" s="3">
        <v>2274619</v>
      </c>
      <c r="B492" s="4" t="s">
        <v>1201</v>
      </c>
      <c r="C492" s="4" t="s">
        <v>1208</v>
      </c>
      <c r="D492" s="4" t="s">
        <v>1356</v>
      </c>
      <c r="E492" s="4" t="s">
        <v>1356</v>
      </c>
      <c r="F492" s="4"/>
      <c r="G492" s="4" t="s">
        <v>55</v>
      </c>
      <c r="H492" s="4" t="s">
        <v>48</v>
      </c>
      <c r="I492" s="4">
        <v>297</v>
      </c>
      <c r="J492" s="4">
        <v>432</v>
      </c>
      <c r="K492" s="4"/>
      <c r="L492" s="4" t="s">
        <v>49</v>
      </c>
      <c r="M492" s="4" t="s">
        <v>11</v>
      </c>
      <c r="N492" s="4">
        <v>136</v>
      </c>
      <c r="O492" s="9" t="s">
        <v>50</v>
      </c>
      <c r="P492" s="5">
        <v>17.510000000000002</v>
      </c>
      <c r="Q492" s="5">
        <v>910.52</v>
      </c>
      <c r="R492" s="4">
        <v>236.10079999999999</v>
      </c>
      <c r="S492" s="4" t="s">
        <v>1212</v>
      </c>
      <c r="T492" s="67">
        <v>42688</v>
      </c>
      <c r="U492" s="67">
        <v>42591</v>
      </c>
      <c r="V492" s="4" t="s">
        <v>56</v>
      </c>
      <c r="W492" s="4" t="s">
        <v>1357</v>
      </c>
      <c r="X492" s="173" t="str">
        <f t="array" ref="X4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2" s="173">
        <f t="array" ref="Y4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37.20000000000001</v>
      </c>
      <c r="Z492" s="173">
        <f>Table1[[#This Row],[V2.0 TEC Requirement (kWh/wk)]]*52/3</f>
        <v>644.80000000000018</v>
      </c>
      <c r="AA492" s="173">
        <f>IF(ISNUMBER(Table1[[#This Row],[Typical Electricity Consumption (TEC) (kWh/yr)]]),Table1[[#This Row],[Typical Electricity Consumption (TEC) (kWh/yr)]]-IF(Table1[[#This Row],[Maximum Document Size Width]]&gt;=275,A3_Annual,0),"")</f>
        <v>236.10079999999999</v>
      </c>
      <c r="AB492" s="173">
        <f t="array" ref="AB4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236.09999999999991</v>
      </c>
    </row>
    <row r="493" spans="1:28" ht="46.15">
      <c r="A493" s="3">
        <v>2274629</v>
      </c>
      <c r="B493" s="4" t="s">
        <v>1201</v>
      </c>
      <c r="C493" s="4" t="s">
        <v>1208</v>
      </c>
      <c r="D493" s="4" t="s">
        <v>1358</v>
      </c>
      <c r="E493" s="4" t="s">
        <v>1358</v>
      </c>
      <c r="F493" s="4"/>
      <c r="G493" s="4" t="s">
        <v>47</v>
      </c>
      <c r="H493" s="4" t="s">
        <v>48</v>
      </c>
      <c r="I493" s="4">
        <v>297</v>
      </c>
      <c r="J493" s="4">
        <v>432</v>
      </c>
      <c r="K493" s="4"/>
      <c r="L493" s="4" t="s">
        <v>49</v>
      </c>
      <c r="M493" s="4" t="s">
        <v>11</v>
      </c>
      <c r="N493" s="4">
        <v>136</v>
      </c>
      <c r="O493" s="9" t="s">
        <v>50</v>
      </c>
      <c r="P493" s="5">
        <v>17.356999999999999</v>
      </c>
      <c r="Q493" s="5">
        <v>902.56399999999996</v>
      </c>
      <c r="R493" s="4">
        <v>234.86840000000001</v>
      </c>
      <c r="S493" s="4" t="s">
        <v>1350</v>
      </c>
      <c r="T493" s="67">
        <v>42688</v>
      </c>
      <c r="U493" s="67">
        <v>42591</v>
      </c>
      <c r="V493" s="4" t="s">
        <v>56</v>
      </c>
      <c r="W493" s="4" t="s">
        <v>1359</v>
      </c>
      <c r="X493" s="173" t="str">
        <f t="array" ref="X4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93" s="173">
        <f t="array" ref="Y4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45.749999999999993</v>
      </c>
      <c r="Z493" s="173">
        <f>Table1[[#This Row],[V2.0 TEC Requirement (kWh/wk)]]*52/3</f>
        <v>792.99999999999989</v>
      </c>
      <c r="AA493" s="173">
        <f>IF(ISNUMBER(Table1[[#This Row],[Typical Electricity Consumption (TEC) (kWh/yr)]]),Table1[[#This Row],[Typical Electricity Consumption (TEC) (kWh/yr)]]-IF(Table1[[#This Row],[Maximum Document Size Width]]&gt;=275,A3_Annual,0),"")</f>
        <v>234.86840000000001</v>
      </c>
      <c r="AB493" s="173">
        <f t="array" ref="AB4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287.59999999999997</v>
      </c>
    </row>
    <row r="494" spans="1:28" ht="34.9">
      <c r="A494" s="3">
        <v>2269415</v>
      </c>
      <c r="B494" s="4" t="s">
        <v>1201</v>
      </c>
      <c r="C494" s="4" t="s">
        <v>1208</v>
      </c>
      <c r="D494" s="4" t="s">
        <v>1360</v>
      </c>
      <c r="E494" s="4" t="s">
        <v>1360</v>
      </c>
      <c r="F494" s="4"/>
      <c r="G494" s="4" t="s">
        <v>47</v>
      </c>
      <c r="H494" s="4" t="s">
        <v>48</v>
      </c>
      <c r="I494" s="4">
        <v>330</v>
      </c>
      <c r="J494" s="4">
        <v>488</v>
      </c>
      <c r="K494" s="4"/>
      <c r="L494" s="4" t="s">
        <v>49</v>
      </c>
      <c r="M494" s="4" t="s">
        <v>14</v>
      </c>
      <c r="N494" s="4">
        <v>65</v>
      </c>
      <c r="O494" s="9" t="s">
        <v>50</v>
      </c>
      <c r="P494" s="5">
        <v>6.2480000000000002</v>
      </c>
      <c r="Q494" s="5">
        <v>324.89600000000002</v>
      </c>
      <c r="R494" s="4">
        <v>85.844200000000001</v>
      </c>
      <c r="S494" s="4" t="s">
        <v>1204</v>
      </c>
      <c r="T494" s="67">
        <v>42736</v>
      </c>
      <c r="U494" s="67">
        <v>42660</v>
      </c>
      <c r="V494" s="4" t="s">
        <v>56</v>
      </c>
      <c r="W494" s="4" t="s">
        <v>1361</v>
      </c>
      <c r="X494" s="173" t="str">
        <f t="array" ref="X4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94" s="173">
        <f t="array" ref="Y4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494" s="173">
        <f>Table1[[#This Row],[V2.0 TEC Requirement (kWh/wk)]]*52/3</f>
        <v>195</v>
      </c>
      <c r="AA494" s="173">
        <f>IF(ISNUMBER(Table1[[#This Row],[Typical Electricity Consumption (TEC) (kWh/yr)]]),Table1[[#This Row],[Typical Electricity Consumption (TEC) (kWh/yr)]]-IF(Table1[[#This Row],[Maximum Document Size Width]]&gt;=275,A3_Annual,0),"")</f>
        <v>85.844200000000001</v>
      </c>
      <c r="AB494" s="173">
        <f t="array" ref="AB4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495" spans="1:28" ht="34.9">
      <c r="A495" s="3">
        <v>2269419</v>
      </c>
      <c r="B495" s="4" t="s">
        <v>1201</v>
      </c>
      <c r="C495" s="4" t="s">
        <v>1208</v>
      </c>
      <c r="D495" s="4" t="s">
        <v>1362</v>
      </c>
      <c r="E495" s="4" t="s">
        <v>1362</v>
      </c>
      <c r="F495" s="4"/>
      <c r="G495" s="4" t="s">
        <v>47</v>
      </c>
      <c r="H495" s="4" t="s">
        <v>48</v>
      </c>
      <c r="I495" s="4">
        <v>330</v>
      </c>
      <c r="J495" s="4">
        <v>488</v>
      </c>
      <c r="K495" s="4"/>
      <c r="L495" s="4" t="s">
        <v>49</v>
      </c>
      <c r="M495" s="4" t="s">
        <v>14</v>
      </c>
      <c r="N495" s="4">
        <v>80</v>
      </c>
      <c r="O495" s="9" t="s">
        <v>50</v>
      </c>
      <c r="P495" s="5">
        <v>7.4420000000000002</v>
      </c>
      <c r="Q495" s="5">
        <v>386.98399999999998</v>
      </c>
      <c r="R495" s="4">
        <v>101.3402</v>
      </c>
      <c r="S495" s="4" t="s">
        <v>1204</v>
      </c>
      <c r="T495" s="67">
        <v>42736</v>
      </c>
      <c r="U495" s="67">
        <v>42660</v>
      </c>
      <c r="V495" s="4" t="s">
        <v>56</v>
      </c>
      <c r="W495" s="4" t="s">
        <v>1363</v>
      </c>
      <c r="X495" s="173" t="str">
        <f t="array" ref="X4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495" s="173">
        <f t="array" ref="Y4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495" s="173">
        <f>Table1[[#This Row],[V2.0 TEC Requirement (kWh/wk)]]*52/3</f>
        <v>333.66666666666674</v>
      </c>
      <c r="AA495" s="173">
        <f>IF(ISNUMBER(Table1[[#This Row],[Typical Electricity Consumption (TEC) (kWh/yr)]]),Table1[[#This Row],[Typical Electricity Consumption (TEC) (kWh/yr)]]-IF(Table1[[#This Row],[Maximum Document Size Width]]&gt;=275,A3_Annual,0),"")</f>
        <v>101.3402</v>
      </c>
      <c r="AB495" s="173">
        <f t="array" ref="AB4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496" spans="1:28" ht="34.9">
      <c r="A496" s="3">
        <v>2222756</v>
      </c>
      <c r="B496" s="4" t="s">
        <v>1201</v>
      </c>
      <c r="C496" s="4" t="s">
        <v>1208</v>
      </c>
      <c r="D496" s="4" t="s">
        <v>1364</v>
      </c>
      <c r="E496" s="4" t="s">
        <v>1364</v>
      </c>
      <c r="F496" s="4"/>
      <c r="G496" s="4" t="s">
        <v>55</v>
      </c>
      <c r="H496" s="4" t="s">
        <v>48</v>
      </c>
      <c r="I496" s="4">
        <v>330</v>
      </c>
      <c r="J496" s="4">
        <v>700</v>
      </c>
      <c r="K496" s="4"/>
      <c r="L496" s="4" t="s">
        <v>49</v>
      </c>
      <c r="M496" s="4" t="s">
        <v>14</v>
      </c>
      <c r="N496" s="4">
        <v>110</v>
      </c>
      <c r="O496" s="9" t="s">
        <v>50</v>
      </c>
      <c r="P496" s="5">
        <v>27.548999999999999</v>
      </c>
      <c r="Q496" s="5">
        <v>1432.548</v>
      </c>
      <c r="R496" s="4">
        <v>371.16299999999995</v>
      </c>
      <c r="S496" s="4" t="s">
        <v>1334</v>
      </c>
      <c r="T496" s="67">
        <v>42019</v>
      </c>
      <c r="U496" s="67">
        <v>42549</v>
      </c>
      <c r="V496" s="4" t="s">
        <v>56</v>
      </c>
      <c r="W496" s="4" t="s">
        <v>1365</v>
      </c>
      <c r="X496" s="173" t="str">
        <f t="array" ref="X4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6" s="173">
        <f t="array" ref="Y4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37.65</v>
      </c>
      <c r="Z496" s="173">
        <f>Table1[[#This Row],[V2.0 TEC Requirement (kWh/wk)]]*52/3</f>
        <v>652.6</v>
      </c>
      <c r="AA496" s="173">
        <f>IF(ISNUMBER(Table1[[#This Row],[Typical Electricity Consumption (TEC) (kWh/yr)]]),Table1[[#This Row],[Typical Electricity Consumption (TEC) (kWh/yr)]]-IF(Table1[[#This Row],[Maximum Document Size Width]]&gt;=275,A3_Annual,0),"")</f>
        <v>371.16299999999995</v>
      </c>
      <c r="AB496" s="173">
        <f t="array" ref="AB4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333.9</v>
      </c>
    </row>
    <row r="497" spans="1:28" ht="34.9">
      <c r="A497" s="3">
        <v>2222754</v>
      </c>
      <c r="B497" s="4" t="s">
        <v>1201</v>
      </c>
      <c r="C497" s="4" t="s">
        <v>1208</v>
      </c>
      <c r="D497" s="4" t="s">
        <v>1366</v>
      </c>
      <c r="E497" s="4" t="s">
        <v>1366</v>
      </c>
      <c r="F497" s="4"/>
      <c r="G497" s="4" t="s">
        <v>55</v>
      </c>
      <c r="H497" s="4" t="s">
        <v>48</v>
      </c>
      <c r="I497" s="4">
        <v>330</v>
      </c>
      <c r="J497" s="4">
        <v>700</v>
      </c>
      <c r="K497" s="4"/>
      <c r="L497" s="4" t="s">
        <v>49</v>
      </c>
      <c r="M497" s="4" t="s">
        <v>14</v>
      </c>
      <c r="N497" s="4">
        <v>130</v>
      </c>
      <c r="O497" s="9" t="s">
        <v>50</v>
      </c>
      <c r="P497" s="5">
        <v>30.797000000000001</v>
      </c>
      <c r="Q497" s="5">
        <v>1601.444</v>
      </c>
      <c r="R497" s="4">
        <v>413.387</v>
      </c>
      <c r="S497" s="4" t="s">
        <v>1334</v>
      </c>
      <c r="T497" s="67">
        <v>42019</v>
      </c>
      <c r="U497" s="67">
        <v>42549</v>
      </c>
      <c r="V497" s="4" t="s">
        <v>56</v>
      </c>
      <c r="W497" s="4" t="s">
        <v>1367</v>
      </c>
      <c r="X497" s="173" t="str">
        <f t="array" ref="X4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7" s="173">
        <f t="array" ref="Y4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51.65</v>
      </c>
      <c r="Z497" s="173">
        <f>Table1[[#This Row],[V2.0 TEC Requirement (kWh/wk)]]*52/3</f>
        <v>895.26666666666654</v>
      </c>
      <c r="AA497" s="173">
        <f>IF(ISNUMBER(Table1[[#This Row],[Typical Electricity Consumption (TEC) (kWh/yr)]]),Table1[[#This Row],[Typical Electricity Consumption (TEC) (kWh/yr)]]-IF(Table1[[#This Row],[Maximum Document Size Width]]&gt;=275,A3_Annual,0),"")</f>
        <v>413.387</v>
      </c>
      <c r="AB497" s="173">
        <f t="array" ref="AB4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453.9</v>
      </c>
    </row>
    <row r="498" spans="1:28" ht="34.9">
      <c r="A498" s="3">
        <v>2261140</v>
      </c>
      <c r="B498" s="4" t="s">
        <v>1201</v>
      </c>
      <c r="C498" s="4" t="s">
        <v>1208</v>
      </c>
      <c r="D498" s="4" t="s">
        <v>1368</v>
      </c>
      <c r="E498" s="4" t="s">
        <v>1368</v>
      </c>
      <c r="F498" s="4"/>
      <c r="G498" s="4" t="s">
        <v>55</v>
      </c>
      <c r="H498" s="4" t="s">
        <v>48</v>
      </c>
      <c r="I498" s="4">
        <v>356</v>
      </c>
      <c r="J498" s="4">
        <v>216</v>
      </c>
      <c r="K498" s="4"/>
      <c r="L498" s="4" t="s">
        <v>49</v>
      </c>
      <c r="M498" s="4" t="s">
        <v>11</v>
      </c>
      <c r="N498" s="4">
        <v>42</v>
      </c>
      <c r="O498" s="9" t="s">
        <v>50</v>
      </c>
      <c r="P498" s="5">
        <v>1.752</v>
      </c>
      <c r="Q498" s="5">
        <v>91.103999999999999</v>
      </c>
      <c r="R498" s="4">
        <v>25.347399999999997</v>
      </c>
      <c r="S498" s="4" t="s">
        <v>1334</v>
      </c>
      <c r="T498" s="67">
        <v>42461</v>
      </c>
      <c r="U498" s="67">
        <v>42430</v>
      </c>
      <c r="V498" s="4" t="s">
        <v>56</v>
      </c>
      <c r="W498" s="4" t="s">
        <v>1369</v>
      </c>
      <c r="X498" s="173" t="str">
        <f t="array" ref="X4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8" s="173">
        <f t="array" ref="Y4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498" s="173">
        <f>Table1[[#This Row],[V2.0 TEC Requirement (kWh/wk)]]*52/3</f>
        <v>55.813333333333333</v>
      </c>
      <c r="AA498" s="173">
        <f>IF(ISNUMBER(Table1[[#This Row],[Typical Electricity Consumption (TEC) (kWh/yr)]]),Table1[[#This Row],[Typical Electricity Consumption (TEC) (kWh/yr)]]-IF(Table1[[#This Row],[Maximum Document Size Width]]&gt;=275,A3_Annual,0),"")</f>
        <v>25.347399999999997</v>
      </c>
      <c r="AB498" s="173">
        <f t="array" ref="AB4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499" spans="1:28" ht="34.9">
      <c r="A499" s="3">
        <v>2261137</v>
      </c>
      <c r="B499" s="4" t="s">
        <v>1201</v>
      </c>
      <c r="C499" s="4" t="s">
        <v>1208</v>
      </c>
      <c r="D499" s="4" t="s">
        <v>1370</v>
      </c>
      <c r="E499" s="4" t="s">
        <v>1370</v>
      </c>
      <c r="F499" s="4"/>
      <c r="G499" s="4" t="s">
        <v>55</v>
      </c>
      <c r="H499" s="4" t="s">
        <v>48</v>
      </c>
      <c r="I499" s="4">
        <v>356</v>
      </c>
      <c r="J499" s="4">
        <v>216</v>
      </c>
      <c r="K499" s="4"/>
      <c r="L499" s="4" t="s">
        <v>49</v>
      </c>
      <c r="M499" s="4" t="s">
        <v>11</v>
      </c>
      <c r="N499" s="4">
        <v>42</v>
      </c>
      <c r="O499" s="9" t="s">
        <v>50</v>
      </c>
      <c r="P499" s="5">
        <v>1.752</v>
      </c>
      <c r="Q499" s="5">
        <v>91.103999999999999</v>
      </c>
      <c r="R499" s="4">
        <v>25.347399999999997</v>
      </c>
      <c r="S499" s="4" t="s">
        <v>1334</v>
      </c>
      <c r="T499" s="67">
        <v>42461</v>
      </c>
      <c r="U499" s="67">
        <v>42430</v>
      </c>
      <c r="V499" s="4" t="s">
        <v>56</v>
      </c>
      <c r="W499" s="4" t="s">
        <v>1371</v>
      </c>
      <c r="X499" s="173" t="str">
        <f t="array" ref="X4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499" s="173">
        <f t="array" ref="Y4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499" s="173">
        <f>Table1[[#This Row],[V2.0 TEC Requirement (kWh/wk)]]*52/3</f>
        <v>55.813333333333333</v>
      </c>
      <c r="AA499" s="173">
        <f>IF(ISNUMBER(Table1[[#This Row],[Typical Electricity Consumption (TEC) (kWh/yr)]]),Table1[[#This Row],[Typical Electricity Consumption (TEC) (kWh/yr)]]-IF(Table1[[#This Row],[Maximum Document Size Width]]&gt;=275,A3_Annual,0),"")</f>
        <v>25.347399999999997</v>
      </c>
      <c r="AB499" s="173">
        <f t="array" ref="AB4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500" spans="1:28" ht="34.9">
      <c r="A500" s="3">
        <v>2261013</v>
      </c>
      <c r="B500" s="4" t="s">
        <v>1201</v>
      </c>
      <c r="C500" s="4" t="s">
        <v>1208</v>
      </c>
      <c r="D500" s="4" t="s">
        <v>1372</v>
      </c>
      <c r="E500" s="4" t="s">
        <v>1372</v>
      </c>
      <c r="F500" s="4"/>
      <c r="G500" s="4" t="s">
        <v>47</v>
      </c>
      <c r="H500" s="4" t="s">
        <v>48</v>
      </c>
      <c r="I500" s="4">
        <v>356</v>
      </c>
      <c r="J500" s="4">
        <v>216</v>
      </c>
      <c r="K500" s="4"/>
      <c r="L500" s="4" t="s">
        <v>49</v>
      </c>
      <c r="M500" s="4" t="s">
        <v>11</v>
      </c>
      <c r="N500" s="4">
        <v>42</v>
      </c>
      <c r="O500" s="9" t="s">
        <v>50</v>
      </c>
      <c r="P500" s="5">
        <v>1.756</v>
      </c>
      <c r="Q500" s="5">
        <v>91.311999999999998</v>
      </c>
      <c r="R500" s="4">
        <v>26.782600000000002</v>
      </c>
      <c r="S500" s="4" t="s">
        <v>1233</v>
      </c>
      <c r="T500" s="67">
        <v>42461</v>
      </c>
      <c r="U500" s="67">
        <v>42429</v>
      </c>
      <c r="V500" s="4" t="s">
        <v>56</v>
      </c>
      <c r="W500" s="4" t="s">
        <v>1373</v>
      </c>
      <c r="X500" s="173" t="str">
        <f t="array" ref="X5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00" s="173">
        <f t="array" ref="Y5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500" s="173">
        <f>Table1[[#This Row],[V2.0 TEC Requirement (kWh/wk)]]*52/3</f>
        <v>65.346666666666664</v>
      </c>
      <c r="AA500" s="173">
        <f>IF(ISNUMBER(Table1[[#This Row],[Typical Electricity Consumption (TEC) (kWh/yr)]]),Table1[[#This Row],[Typical Electricity Consumption (TEC) (kWh/yr)]]-IF(Table1[[#This Row],[Maximum Document Size Width]]&gt;=275,A3_Annual,0),"")</f>
        <v>26.782600000000002</v>
      </c>
      <c r="AB500" s="173">
        <f t="array" ref="AB5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501" spans="1:28" ht="34.9">
      <c r="A501" s="3">
        <v>2261010</v>
      </c>
      <c r="B501" s="4" t="s">
        <v>1201</v>
      </c>
      <c r="C501" s="4" t="s">
        <v>1208</v>
      </c>
      <c r="D501" s="4" t="s">
        <v>1374</v>
      </c>
      <c r="E501" s="4" t="s">
        <v>1374</v>
      </c>
      <c r="F501" s="4"/>
      <c r="G501" s="4" t="s">
        <v>47</v>
      </c>
      <c r="H501" s="4" t="s">
        <v>48</v>
      </c>
      <c r="I501" s="4">
        <v>356</v>
      </c>
      <c r="J501" s="4">
        <v>216</v>
      </c>
      <c r="K501" s="4"/>
      <c r="L501" s="4" t="s">
        <v>49</v>
      </c>
      <c r="M501" s="4" t="s">
        <v>11</v>
      </c>
      <c r="N501" s="4">
        <v>42</v>
      </c>
      <c r="O501" s="9" t="s">
        <v>50</v>
      </c>
      <c r="P501" s="5">
        <v>1.756</v>
      </c>
      <c r="Q501" s="5">
        <v>91.311999999999998</v>
      </c>
      <c r="R501" s="4">
        <v>26.782600000000002</v>
      </c>
      <c r="S501" s="4" t="s">
        <v>1233</v>
      </c>
      <c r="T501" s="67">
        <v>42461</v>
      </c>
      <c r="U501" s="67">
        <v>42429</v>
      </c>
      <c r="V501" s="4" t="s">
        <v>56</v>
      </c>
      <c r="W501" s="4" t="s">
        <v>1375</v>
      </c>
      <c r="X501" s="173" t="str">
        <f t="array" ref="X5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01" s="173">
        <f t="array" ref="Y5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501" s="173">
        <f>Table1[[#This Row],[V2.0 TEC Requirement (kWh/wk)]]*52/3</f>
        <v>65.346666666666664</v>
      </c>
      <c r="AA501" s="173">
        <f>IF(ISNUMBER(Table1[[#This Row],[Typical Electricity Consumption (TEC) (kWh/yr)]]),Table1[[#This Row],[Typical Electricity Consumption (TEC) (kWh/yr)]]-IF(Table1[[#This Row],[Maximum Document Size Width]]&gt;=275,A3_Annual,0),"")</f>
        <v>26.782600000000002</v>
      </c>
      <c r="AB501" s="173">
        <f t="array" ref="AB5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502" spans="1:28" ht="34.9">
      <c r="A502" s="3">
        <v>2261150</v>
      </c>
      <c r="B502" s="4" t="s">
        <v>1201</v>
      </c>
      <c r="C502" s="4" t="s">
        <v>1208</v>
      </c>
      <c r="D502" s="4" t="s">
        <v>1376</v>
      </c>
      <c r="E502" s="4" t="s">
        <v>1376</v>
      </c>
      <c r="F502" s="4"/>
      <c r="G502" s="4" t="s">
        <v>55</v>
      </c>
      <c r="H502" s="4" t="s">
        <v>48</v>
      </c>
      <c r="I502" s="4">
        <v>356</v>
      </c>
      <c r="J502" s="4">
        <v>216</v>
      </c>
      <c r="K502" s="4"/>
      <c r="L502" s="4" t="s">
        <v>49</v>
      </c>
      <c r="M502" s="4" t="s">
        <v>11</v>
      </c>
      <c r="N502" s="4">
        <v>42</v>
      </c>
      <c r="O502" s="9" t="s">
        <v>50</v>
      </c>
      <c r="P502" s="5">
        <v>1.7529999999999999</v>
      </c>
      <c r="Q502" s="5">
        <v>91.156000000000006</v>
      </c>
      <c r="R502" s="4">
        <v>26.116999999999997</v>
      </c>
      <c r="S502" s="4" t="s">
        <v>1233</v>
      </c>
      <c r="T502" s="67">
        <v>42461</v>
      </c>
      <c r="U502" s="67">
        <v>42430</v>
      </c>
      <c r="V502" s="4" t="s">
        <v>56</v>
      </c>
      <c r="W502" s="4" t="s">
        <v>1377</v>
      </c>
      <c r="X502" s="173" t="str">
        <f t="array" ref="X5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2" s="173">
        <f t="array" ref="Y5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502" s="173">
        <f>Table1[[#This Row],[V2.0 TEC Requirement (kWh/wk)]]*52/3</f>
        <v>55.813333333333333</v>
      </c>
      <c r="AA502" s="173">
        <f>IF(ISNUMBER(Table1[[#This Row],[Typical Electricity Consumption (TEC) (kWh/yr)]]),Table1[[#This Row],[Typical Electricity Consumption (TEC) (kWh/yr)]]-IF(Table1[[#This Row],[Maximum Document Size Width]]&gt;=275,A3_Annual,0),"")</f>
        <v>26.116999999999997</v>
      </c>
      <c r="AB502" s="173">
        <f t="array" ref="AB5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503" spans="1:28" ht="34.9">
      <c r="A503" s="3">
        <v>2261147</v>
      </c>
      <c r="B503" s="4" t="s">
        <v>1201</v>
      </c>
      <c r="C503" s="4" t="s">
        <v>1208</v>
      </c>
      <c r="D503" s="4" t="s">
        <v>1378</v>
      </c>
      <c r="E503" s="4" t="s">
        <v>1378</v>
      </c>
      <c r="F503" s="4"/>
      <c r="G503" s="4" t="s">
        <v>55</v>
      </c>
      <c r="H503" s="4" t="s">
        <v>48</v>
      </c>
      <c r="I503" s="4">
        <v>356</v>
      </c>
      <c r="J503" s="4">
        <v>216</v>
      </c>
      <c r="K503" s="4"/>
      <c r="L503" s="4" t="s">
        <v>49</v>
      </c>
      <c r="M503" s="4" t="s">
        <v>11</v>
      </c>
      <c r="N503" s="4">
        <v>42</v>
      </c>
      <c r="O503" s="9" t="s">
        <v>50</v>
      </c>
      <c r="P503" s="5">
        <v>1.7529999999999999</v>
      </c>
      <c r="Q503" s="5">
        <v>91.156000000000006</v>
      </c>
      <c r="R503" s="4">
        <v>26.116999999999997</v>
      </c>
      <c r="S503" s="4" t="s">
        <v>1233</v>
      </c>
      <c r="T503" s="67">
        <v>42461</v>
      </c>
      <c r="U503" s="67">
        <v>42430</v>
      </c>
      <c r="V503" s="4" t="s">
        <v>56</v>
      </c>
      <c r="W503" s="4" t="s">
        <v>1379</v>
      </c>
      <c r="X503" s="173" t="str">
        <f t="array" ref="X5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3" s="173">
        <f t="array" ref="Y5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503" s="173">
        <f>Table1[[#This Row],[V2.0 TEC Requirement (kWh/wk)]]*52/3</f>
        <v>55.813333333333333</v>
      </c>
      <c r="AA503" s="173">
        <f>IF(ISNUMBER(Table1[[#This Row],[Typical Electricity Consumption (TEC) (kWh/yr)]]),Table1[[#This Row],[Typical Electricity Consumption (TEC) (kWh/yr)]]-IF(Table1[[#This Row],[Maximum Document Size Width]]&gt;=275,A3_Annual,0),"")</f>
        <v>26.116999999999997</v>
      </c>
      <c r="AB503" s="173">
        <f t="array" ref="AB5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504" spans="1:28" ht="34.9">
      <c r="A504" s="3">
        <v>2261311</v>
      </c>
      <c r="B504" s="4" t="s">
        <v>1201</v>
      </c>
      <c r="C504" s="4" t="s">
        <v>1208</v>
      </c>
      <c r="D504" s="4" t="s">
        <v>1380</v>
      </c>
      <c r="E504" s="4" t="s">
        <v>1380</v>
      </c>
      <c r="F504" s="4"/>
      <c r="G504" s="4" t="s">
        <v>55</v>
      </c>
      <c r="H504" s="4" t="s">
        <v>48</v>
      </c>
      <c r="I504" s="4">
        <v>356</v>
      </c>
      <c r="J504" s="4">
        <v>216</v>
      </c>
      <c r="K504" s="4"/>
      <c r="L504" s="4" t="s">
        <v>49</v>
      </c>
      <c r="M504" s="4" t="s">
        <v>11</v>
      </c>
      <c r="N504" s="4">
        <v>52</v>
      </c>
      <c r="O504" s="9" t="s">
        <v>50</v>
      </c>
      <c r="P504" s="5">
        <v>2.7069999999999999</v>
      </c>
      <c r="Q504" s="5">
        <v>140.76400000000001</v>
      </c>
      <c r="R504" s="4">
        <v>39.1066</v>
      </c>
      <c r="S504" s="4" t="s">
        <v>1178</v>
      </c>
      <c r="T504" s="67">
        <v>42522</v>
      </c>
      <c r="U504" s="67">
        <v>42431</v>
      </c>
      <c r="V504" s="4" t="s">
        <v>56</v>
      </c>
      <c r="W504" s="4" t="s">
        <v>1381</v>
      </c>
      <c r="X504" s="173" t="str">
        <f t="array" ref="X5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4" s="173">
        <f t="array" ref="Y5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504" s="173">
        <f>Table1[[#This Row],[V2.0 TEC Requirement (kWh/wk)]]*52/3</f>
        <v>83.546666666666667</v>
      </c>
      <c r="AA504" s="173">
        <f>IF(ISNUMBER(Table1[[#This Row],[Typical Electricity Consumption (TEC) (kWh/yr)]]),Table1[[#This Row],[Typical Electricity Consumption (TEC) (kWh/yr)]]-IF(Table1[[#This Row],[Maximum Document Size Width]]&gt;=275,A3_Annual,0),"")</f>
        <v>39.1066</v>
      </c>
      <c r="AB504" s="173">
        <f t="array" ref="AB5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505" spans="1:28" ht="34.9">
      <c r="A505" s="3">
        <v>2261314</v>
      </c>
      <c r="B505" s="4" t="s">
        <v>1201</v>
      </c>
      <c r="C505" s="4" t="s">
        <v>1208</v>
      </c>
      <c r="D505" s="4" t="s">
        <v>1382</v>
      </c>
      <c r="E505" s="4" t="s">
        <v>1382</v>
      </c>
      <c r="F505" s="4"/>
      <c r="G505" s="4" t="s">
        <v>55</v>
      </c>
      <c r="H505" s="4" t="s">
        <v>48</v>
      </c>
      <c r="I505" s="4">
        <v>356</v>
      </c>
      <c r="J505" s="4">
        <v>216</v>
      </c>
      <c r="K505" s="4"/>
      <c r="L505" s="4" t="s">
        <v>49</v>
      </c>
      <c r="M505" s="4" t="s">
        <v>11</v>
      </c>
      <c r="N505" s="4">
        <v>52</v>
      </c>
      <c r="O505" s="9" t="s">
        <v>50</v>
      </c>
      <c r="P505" s="5">
        <v>2.7069999999999999</v>
      </c>
      <c r="Q505" s="5">
        <v>140.76400000000001</v>
      </c>
      <c r="R505" s="4">
        <v>39.1066</v>
      </c>
      <c r="S505" s="4" t="s">
        <v>1178</v>
      </c>
      <c r="T505" s="67">
        <v>42644</v>
      </c>
      <c r="U505" s="67">
        <v>42431</v>
      </c>
      <c r="V505" s="4" t="s">
        <v>56</v>
      </c>
      <c r="W505" s="4" t="s">
        <v>1383</v>
      </c>
      <c r="X505" s="173" t="str">
        <f t="array" ref="X5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5" s="173">
        <f t="array" ref="Y5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505" s="173">
        <f>Table1[[#This Row],[V2.0 TEC Requirement (kWh/wk)]]*52/3</f>
        <v>83.546666666666667</v>
      </c>
      <c r="AA505" s="173">
        <f>IF(ISNUMBER(Table1[[#This Row],[Typical Electricity Consumption (TEC) (kWh/yr)]]),Table1[[#This Row],[Typical Electricity Consumption (TEC) (kWh/yr)]]-IF(Table1[[#This Row],[Maximum Document Size Width]]&gt;=275,A3_Annual,0),"")</f>
        <v>39.1066</v>
      </c>
      <c r="AB505" s="173">
        <f t="array" ref="AB5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506" spans="1:28" ht="34.9">
      <c r="A506" s="3">
        <v>2293523</v>
      </c>
      <c r="B506" s="4" t="s">
        <v>1201</v>
      </c>
      <c r="C506" s="4" t="s">
        <v>1208</v>
      </c>
      <c r="D506" s="4" t="s">
        <v>1384</v>
      </c>
      <c r="E506" s="4" t="s">
        <v>1384</v>
      </c>
      <c r="F506" s="4"/>
      <c r="G506" s="4" t="s">
        <v>55</v>
      </c>
      <c r="H506" s="4" t="s">
        <v>48</v>
      </c>
      <c r="I506" s="4">
        <v>356</v>
      </c>
      <c r="J506" s="4">
        <v>216</v>
      </c>
      <c r="K506" s="4"/>
      <c r="L506" s="4" t="s">
        <v>49</v>
      </c>
      <c r="M506" s="4" t="s">
        <v>11</v>
      </c>
      <c r="N506" s="4">
        <v>52</v>
      </c>
      <c r="O506" s="9" t="s">
        <v>50</v>
      </c>
      <c r="P506" s="5">
        <v>2.7069999999999999</v>
      </c>
      <c r="Q506" s="5">
        <v>140.76400000000001</v>
      </c>
      <c r="R506" s="4">
        <v>39.1066</v>
      </c>
      <c r="S506" s="4" t="s">
        <v>1178</v>
      </c>
      <c r="T506" s="67">
        <v>42522</v>
      </c>
      <c r="U506" s="67">
        <v>42824</v>
      </c>
      <c r="V506" s="4" t="s">
        <v>56</v>
      </c>
      <c r="W506" s="4" t="s">
        <v>1385</v>
      </c>
      <c r="X506" s="173" t="str">
        <f t="array" ref="X5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6" s="173">
        <f t="array" ref="Y5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506" s="173">
        <f>Table1[[#This Row],[V2.0 TEC Requirement (kWh/wk)]]*52/3</f>
        <v>83.546666666666667</v>
      </c>
      <c r="AA506" s="173">
        <f>IF(ISNUMBER(Table1[[#This Row],[Typical Electricity Consumption (TEC) (kWh/yr)]]),Table1[[#This Row],[Typical Electricity Consumption (TEC) (kWh/yr)]]-IF(Table1[[#This Row],[Maximum Document Size Width]]&gt;=275,A3_Annual,0),"")</f>
        <v>39.1066</v>
      </c>
      <c r="AB506" s="173">
        <f t="array" ref="AB5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507" spans="1:28" ht="34.9">
      <c r="A507" s="3">
        <v>2261319</v>
      </c>
      <c r="B507" s="4" t="s">
        <v>1201</v>
      </c>
      <c r="C507" s="4" t="s">
        <v>1208</v>
      </c>
      <c r="D507" s="4" t="s">
        <v>1386</v>
      </c>
      <c r="E507" s="4" t="s">
        <v>1386</v>
      </c>
      <c r="F507" s="4"/>
      <c r="G507" s="4" t="s">
        <v>55</v>
      </c>
      <c r="H507" s="4" t="s">
        <v>48</v>
      </c>
      <c r="I507" s="4">
        <v>356</v>
      </c>
      <c r="J507" s="4">
        <v>216</v>
      </c>
      <c r="K507" s="4"/>
      <c r="L507" s="4" t="s">
        <v>49</v>
      </c>
      <c r="M507" s="4" t="s">
        <v>11</v>
      </c>
      <c r="N507" s="4">
        <v>62</v>
      </c>
      <c r="O507" s="9" t="s">
        <v>50</v>
      </c>
      <c r="P507" s="5">
        <v>3.286</v>
      </c>
      <c r="Q507" s="5">
        <v>170.87200000000001</v>
      </c>
      <c r="R507" s="4">
        <v>47.377200000000002</v>
      </c>
      <c r="S507" s="4" t="s">
        <v>1178</v>
      </c>
      <c r="T507" s="67">
        <v>42522</v>
      </c>
      <c r="U507" s="67">
        <v>42431</v>
      </c>
      <c r="V507" s="4" t="s">
        <v>56</v>
      </c>
      <c r="W507" s="4" t="s">
        <v>1387</v>
      </c>
      <c r="X507" s="173" t="str">
        <f t="array" ref="X5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7" s="173">
        <f t="array" ref="Y5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6.42</v>
      </c>
      <c r="Z507" s="173">
        <f>Table1[[#This Row],[V2.0 TEC Requirement (kWh/wk)]]*52/3</f>
        <v>111.27999999999999</v>
      </c>
      <c r="AA507" s="173">
        <f>IF(ISNUMBER(Table1[[#This Row],[Typical Electricity Consumption (TEC) (kWh/yr)]]),Table1[[#This Row],[Typical Electricity Consumption (TEC) (kWh/yr)]]-IF(Table1[[#This Row],[Maximum Document Size Width]]&gt;=275,A3_Annual,0),"")</f>
        <v>47.377200000000002</v>
      </c>
      <c r="AB507" s="173">
        <f t="array" ref="AB5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43.700000000000017</v>
      </c>
    </row>
    <row r="508" spans="1:28" ht="34.9">
      <c r="A508" s="3">
        <v>2290005</v>
      </c>
      <c r="B508" s="4" t="s">
        <v>1201</v>
      </c>
      <c r="C508" s="4" t="s">
        <v>1208</v>
      </c>
      <c r="D508" s="4" t="s">
        <v>1388</v>
      </c>
      <c r="E508" s="4" t="s">
        <v>1388</v>
      </c>
      <c r="F508" s="4"/>
      <c r="G508" s="4" t="s">
        <v>55</v>
      </c>
      <c r="H508" s="4" t="s">
        <v>48</v>
      </c>
      <c r="I508" s="4">
        <v>297</v>
      </c>
      <c r="J508" s="4">
        <v>432</v>
      </c>
      <c r="K508" s="4"/>
      <c r="L508" s="4" t="s">
        <v>49</v>
      </c>
      <c r="M508" s="4" t="s">
        <v>11</v>
      </c>
      <c r="N508" s="4">
        <v>60</v>
      </c>
      <c r="O508" s="9" t="s">
        <v>50</v>
      </c>
      <c r="P508" s="5">
        <v>2.601</v>
      </c>
      <c r="Q508" s="5">
        <v>135.25200000000001</v>
      </c>
      <c r="R508" s="4">
        <v>39.020799999999994</v>
      </c>
      <c r="S508" s="4" t="s">
        <v>1204</v>
      </c>
      <c r="T508" s="67">
        <v>42912</v>
      </c>
      <c r="U508" s="67">
        <v>42768</v>
      </c>
      <c r="V508" s="4" t="s">
        <v>56</v>
      </c>
      <c r="W508" s="4" t="s">
        <v>1389</v>
      </c>
      <c r="X508" s="173" t="str">
        <f t="array" ref="X5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08" s="173">
        <f t="array" ref="Y5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6.1</v>
      </c>
      <c r="Z508" s="173">
        <f>Table1[[#This Row],[V2.0 TEC Requirement (kWh/wk)]]*52/3</f>
        <v>105.73333333333333</v>
      </c>
      <c r="AA508" s="173">
        <f>IF(ISNUMBER(Table1[[#This Row],[Typical Electricity Consumption (TEC) (kWh/yr)]]),Table1[[#This Row],[Typical Electricity Consumption (TEC) (kWh/yr)]]-IF(Table1[[#This Row],[Maximum Document Size Width]]&gt;=275,A3_Annual,0),"")</f>
        <v>39.020799999999994</v>
      </c>
      <c r="AB508" s="173">
        <f t="array" ref="AB5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40.4</v>
      </c>
    </row>
    <row r="509" spans="1:28" ht="34.9">
      <c r="A509" s="3">
        <v>2288927</v>
      </c>
      <c r="B509" s="4" t="s">
        <v>1201</v>
      </c>
      <c r="C509" s="4" t="s">
        <v>1208</v>
      </c>
      <c r="D509" s="4" t="s">
        <v>1390</v>
      </c>
      <c r="E509" s="4" t="s">
        <v>1390</v>
      </c>
      <c r="F509" s="4"/>
      <c r="G509" s="4" t="s">
        <v>47</v>
      </c>
      <c r="H509" s="4" t="s">
        <v>48</v>
      </c>
      <c r="I509" s="4">
        <v>216</v>
      </c>
      <c r="J509" s="4">
        <v>356</v>
      </c>
      <c r="K509" s="4"/>
      <c r="L509" s="4" t="s">
        <v>49</v>
      </c>
      <c r="M509" s="4" t="s">
        <v>14</v>
      </c>
      <c r="N509" s="4">
        <v>21</v>
      </c>
      <c r="O509" s="9" t="s">
        <v>50</v>
      </c>
      <c r="P509" s="5">
        <v>1.4670000000000001</v>
      </c>
      <c r="Q509" s="5">
        <v>76.284000000000006</v>
      </c>
      <c r="R509" s="4">
        <v>27.501175</v>
      </c>
      <c r="S509" s="4" t="s">
        <v>60</v>
      </c>
      <c r="T509" s="67">
        <v>43018</v>
      </c>
      <c r="U509" s="67">
        <v>42753</v>
      </c>
      <c r="V509" s="4" t="s">
        <v>187</v>
      </c>
      <c r="W509" s="4" t="s">
        <v>1391</v>
      </c>
      <c r="X509" s="173" t="str">
        <f t="array" ref="X5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09" s="173">
        <f t="array" ref="Y5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2.78</v>
      </c>
      <c r="Z509" s="173">
        <f>Table1[[#This Row],[V2.0 TEC Requirement (kWh/wk)]]*52/3</f>
        <v>48.186666666666667</v>
      </c>
      <c r="AA509" s="173">
        <f>IF(ISNUMBER(Table1[[#This Row],[Typical Electricity Consumption (TEC) (kWh/yr)]]),Table1[[#This Row],[Typical Electricity Consumption (TEC) (kWh/yr)]]-IF(Table1[[#This Row],[Maximum Document Size Width]]&gt;=275,A3_Annual,0),"")</f>
        <v>27.501175</v>
      </c>
      <c r="AB509" s="173">
        <f t="array" ref="AB5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14.800000000000002</v>
      </c>
    </row>
    <row r="510" spans="1:28" ht="34.9">
      <c r="A510" s="3">
        <v>2288912</v>
      </c>
      <c r="B510" s="4" t="s">
        <v>1201</v>
      </c>
      <c r="C510" s="4" t="s">
        <v>1208</v>
      </c>
      <c r="D510" s="4" t="s">
        <v>1392</v>
      </c>
      <c r="E510" s="4" t="s">
        <v>1392</v>
      </c>
      <c r="F510" s="4"/>
      <c r="G510" s="4" t="s">
        <v>55</v>
      </c>
      <c r="H510" s="4" t="s">
        <v>48</v>
      </c>
      <c r="I510" s="4">
        <v>216</v>
      </c>
      <c r="J510" s="4">
        <v>356</v>
      </c>
      <c r="K510" s="4"/>
      <c r="L510" s="4" t="s">
        <v>49</v>
      </c>
      <c r="M510" s="4" t="s">
        <v>14</v>
      </c>
      <c r="N510" s="4">
        <v>21</v>
      </c>
      <c r="O510" s="9" t="s">
        <v>50</v>
      </c>
      <c r="P510" s="5">
        <v>1.3620000000000001</v>
      </c>
      <c r="Q510" s="5">
        <v>70.823999999999998</v>
      </c>
      <c r="R510" s="4">
        <v>25.669366666666665</v>
      </c>
      <c r="S510" s="4" t="s">
        <v>60</v>
      </c>
      <c r="T510" s="67">
        <v>42878</v>
      </c>
      <c r="U510" s="67">
        <v>42752</v>
      </c>
      <c r="V510" s="4" t="s">
        <v>187</v>
      </c>
      <c r="W510" s="4" t="s">
        <v>1393</v>
      </c>
      <c r="X510" s="173" t="str">
        <f t="array" ref="X5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0" s="173">
        <f t="array" ref="Y5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v>
      </c>
      <c r="Z510" s="173">
        <f>Table1[[#This Row],[V2.0 TEC Requirement (kWh/wk)]]*52/3</f>
        <v>43.333333333333336</v>
      </c>
      <c r="AA510" s="173">
        <f>IF(ISNUMBER(Table1[[#This Row],[Typical Electricity Consumption (TEC) (kWh/yr)]]),Table1[[#This Row],[Typical Electricity Consumption (TEC) (kWh/yr)]]-IF(Table1[[#This Row],[Maximum Document Size Width]]&gt;=275,A3_Annual,0),"")</f>
        <v>25.669366666666665</v>
      </c>
      <c r="AB510" s="173">
        <f t="array" ref="AB5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13.900000000000002</v>
      </c>
    </row>
    <row r="511" spans="1:28" ht="34.9">
      <c r="A511" s="3">
        <v>2288923</v>
      </c>
      <c r="B511" s="4" t="s">
        <v>1201</v>
      </c>
      <c r="C511" s="4" t="s">
        <v>1208</v>
      </c>
      <c r="D511" s="4" t="s">
        <v>1394</v>
      </c>
      <c r="E511" s="4" t="s">
        <v>1394</v>
      </c>
      <c r="F511" s="4"/>
      <c r="G511" s="4" t="s">
        <v>47</v>
      </c>
      <c r="H511" s="4" t="s">
        <v>48</v>
      </c>
      <c r="I511" s="4">
        <v>216</v>
      </c>
      <c r="J511" s="4">
        <v>356</v>
      </c>
      <c r="K511" s="4"/>
      <c r="L511" s="4" t="s">
        <v>49</v>
      </c>
      <c r="M511" s="4" t="s">
        <v>14</v>
      </c>
      <c r="N511" s="4">
        <v>21</v>
      </c>
      <c r="O511" s="9" t="s">
        <v>50</v>
      </c>
      <c r="P511" s="5">
        <v>1.4670000000000001</v>
      </c>
      <c r="Q511" s="5">
        <v>76.284000000000006</v>
      </c>
      <c r="R511" s="4">
        <v>27.501175</v>
      </c>
      <c r="S511" s="4" t="s">
        <v>60</v>
      </c>
      <c r="T511" s="67">
        <v>42878</v>
      </c>
      <c r="U511" s="67">
        <v>42753</v>
      </c>
      <c r="V511" s="4" t="s">
        <v>187</v>
      </c>
      <c r="W511" s="4" t="s">
        <v>1395</v>
      </c>
      <c r="X511" s="173" t="str">
        <f t="array" ref="X5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11" s="173">
        <f t="array" ref="Y5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2.78</v>
      </c>
      <c r="Z511" s="173">
        <f>Table1[[#This Row],[V2.0 TEC Requirement (kWh/wk)]]*52/3</f>
        <v>48.186666666666667</v>
      </c>
      <c r="AA511" s="173">
        <f>IF(ISNUMBER(Table1[[#This Row],[Typical Electricity Consumption (TEC) (kWh/yr)]]),Table1[[#This Row],[Typical Electricity Consumption (TEC) (kWh/yr)]]-IF(Table1[[#This Row],[Maximum Document Size Width]]&gt;=275,A3_Annual,0),"")</f>
        <v>27.501175</v>
      </c>
      <c r="AB511" s="173">
        <f t="array" ref="AB5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14.800000000000002</v>
      </c>
    </row>
    <row r="512" spans="1:28" ht="34.9">
      <c r="A512" s="3">
        <v>2263676</v>
      </c>
      <c r="B512" s="4" t="s">
        <v>1201</v>
      </c>
      <c r="C512" s="4" t="s">
        <v>1208</v>
      </c>
      <c r="D512" s="4" t="s">
        <v>1396</v>
      </c>
      <c r="E512" s="4" t="s">
        <v>1396</v>
      </c>
      <c r="F512" s="4"/>
      <c r="G512" s="4" t="s">
        <v>55</v>
      </c>
      <c r="H512" s="4" t="s">
        <v>48</v>
      </c>
      <c r="I512" s="4">
        <v>216</v>
      </c>
      <c r="J512" s="4">
        <v>356</v>
      </c>
      <c r="K512" s="4"/>
      <c r="L512" s="4" t="s">
        <v>49</v>
      </c>
      <c r="M512" s="4" t="s">
        <v>14</v>
      </c>
      <c r="N512" s="4">
        <v>26</v>
      </c>
      <c r="O512" s="9" t="s">
        <v>50</v>
      </c>
      <c r="P512" s="5">
        <v>1.5840000000000001</v>
      </c>
      <c r="Q512" s="5">
        <v>82.367999999999995</v>
      </c>
      <c r="R512" s="4">
        <v>23.877750000000006</v>
      </c>
      <c r="S512" s="4" t="s">
        <v>1178</v>
      </c>
      <c r="T512" s="67">
        <v>42583</v>
      </c>
      <c r="U512" s="67">
        <v>42458</v>
      </c>
      <c r="V512" s="4" t="s">
        <v>56</v>
      </c>
      <c r="W512" s="4" t="s">
        <v>1397</v>
      </c>
      <c r="X512" s="173" t="str">
        <f t="array" ref="X5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2" s="173">
        <f t="array" ref="Y5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v>
      </c>
      <c r="Z512" s="173">
        <f>Table1[[#This Row],[V2.0 TEC Requirement (kWh/wk)]]*52/3</f>
        <v>56.333333333333336</v>
      </c>
      <c r="AA512" s="173">
        <f>IF(ISNUMBER(Table1[[#This Row],[Typical Electricity Consumption (TEC) (kWh/yr)]]),Table1[[#This Row],[Typical Electricity Consumption (TEC) (kWh/yr)]]-IF(Table1[[#This Row],[Maximum Document Size Width]]&gt;=275,A3_Annual,0),"")</f>
        <v>23.877750000000006</v>
      </c>
      <c r="AB512" s="173">
        <f t="array" ref="AB5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18.400000000000002</v>
      </c>
    </row>
    <row r="513" spans="1:28" ht="34.9">
      <c r="A513" s="3">
        <v>2263679</v>
      </c>
      <c r="B513" s="4" t="s">
        <v>1201</v>
      </c>
      <c r="C513" s="4" t="s">
        <v>1208</v>
      </c>
      <c r="D513" s="4" t="s">
        <v>1398</v>
      </c>
      <c r="E513" s="4" t="s">
        <v>1398</v>
      </c>
      <c r="F513" s="4"/>
      <c r="G513" s="4" t="s">
        <v>55</v>
      </c>
      <c r="H513" s="4" t="s">
        <v>48</v>
      </c>
      <c r="I513" s="4">
        <v>216</v>
      </c>
      <c r="J513" s="4">
        <v>356</v>
      </c>
      <c r="K513" s="4"/>
      <c r="L513" s="4" t="s">
        <v>49</v>
      </c>
      <c r="M513" s="4" t="s">
        <v>14</v>
      </c>
      <c r="N513" s="4">
        <v>26</v>
      </c>
      <c r="O513" s="9" t="s">
        <v>50</v>
      </c>
      <c r="P513" s="5">
        <v>1.552</v>
      </c>
      <c r="Q513" s="5">
        <v>80.703999999999994</v>
      </c>
      <c r="R513" s="4">
        <v>23.396750000000001</v>
      </c>
      <c r="S513" s="4" t="s">
        <v>1178</v>
      </c>
      <c r="T513" s="67">
        <v>42583</v>
      </c>
      <c r="U513" s="67">
        <v>42458</v>
      </c>
      <c r="V513" s="4" t="s">
        <v>56</v>
      </c>
      <c r="W513" s="4" t="s">
        <v>1399</v>
      </c>
      <c r="X513" s="173" t="str">
        <f t="array" ref="X5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3" s="173">
        <f t="array" ref="Y5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v>
      </c>
      <c r="Z513" s="173">
        <f>Table1[[#This Row],[V2.0 TEC Requirement (kWh/wk)]]*52/3</f>
        <v>56.333333333333336</v>
      </c>
      <c r="AA513" s="173">
        <f>IF(ISNUMBER(Table1[[#This Row],[Typical Electricity Consumption (TEC) (kWh/yr)]]),Table1[[#This Row],[Typical Electricity Consumption (TEC) (kWh/yr)]]-IF(Table1[[#This Row],[Maximum Document Size Width]]&gt;=275,A3_Annual,0),"")</f>
        <v>23.396750000000001</v>
      </c>
      <c r="AB513" s="173">
        <f t="array" ref="AB5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18.400000000000002</v>
      </c>
    </row>
    <row r="514" spans="1:28" ht="34.9">
      <c r="A514" s="3">
        <v>2274486</v>
      </c>
      <c r="B514" s="4" t="s">
        <v>1201</v>
      </c>
      <c r="C514" s="4" t="s">
        <v>1208</v>
      </c>
      <c r="D514" s="4" t="s">
        <v>1400</v>
      </c>
      <c r="E514" s="4" t="s">
        <v>1400</v>
      </c>
      <c r="F514" s="4"/>
      <c r="G514" s="4" t="s">
        <v>55</v>
      </c>
      <c r="H514" s="4" t="s">
        <v>48</v>
      </c>
      <c r="I514" s="4">
        <v>297</v>
      </c>
      <c r="J514" s="4">
        <v>216</v>
      </c>
      <c r="K514" s="4"/>
      <c r="L514" s="4" t="s">
        <v>49</v>
      </c>
      <c r="M514" s="4" t="s">
        <v>14</v>
      </c>
      <c r="N514" s="4">
        <v>30</v>
      </c>
      <c r="O514" s="9" t="s">
        <v>50</v>
      </c>
      <c r="P514" s="5">
        <v>1.2310000000000001</v>
      </c>
      <c r="Q514" s="5">
        <v>64.012</v>
      </c>
      <c r="R514" s="4">
        <v>19.230250000000002</v>
      </c>
      <c r="S514" s="4" t="s">
        <v>1204</v>
      </c>
      <c r="T514" s="67">
        <v>42716</v>
      </c>
      <c r="U514" s="67">
        <v>42590</v>
      </c>
      <c r="V514" s="4" t="s">
        <v>56</v>
      </c>
      <c r="W514" s="4" t="s">
        <v>1401</v>
      </c>
      <c r="X514" s="173" t="str">
        <f t="array" ref="X5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4" s="173">
        <f t="array" ref="Y5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514" s="173">
        <f>Table1[[#This Row],[V2.0 TEC Requirement (kWh/wk)]]*52/3</f>
        <v>71.933333333333337</v>
      </c>
      <c r="AA514" s="173">
        <f>IF(ISNUMBER(Table1[[#This Row],[Typical Electricity Consumption (TEC) (kWh/yr)]]),Table1[[#This Row],[Typical Electricity Consumption (TEC) (kWh/yr)]]-IF(Table1[[#This Row],[Maximum Document Size Width]]&gt;=275,A3_Annual,0),"")</f>
        <v>19.230250000000002</v>
      </c>
      <c r="AB514" s="173">
        <f t="array" ref="AB5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15" spans="1:28" ht="34.9">
      <c r="A515" s="3">
        <v>2300711</v>
      </c>
      <c r="B515" s="4" t="s">
        <v>1201</v>
      </c>
      <c r="C515" s="4" t="s">
        <v>1208</v>
      </c>
      <c r="D515" s="4" t="s">
        <v>1402</v>
      </c>
      <c r="E515" s="4" t="s">
        <v>1402</v>
      </c>
      <c r="F515" s="4"/>
      <c r="G515" s="4" t="s">
        <v>55</v>
      </c>
      <c r="H515" s="4" t="s">
        <v>48</v>
      </c>
      <c r="I515" s="4">
        <v>297</v>
      </c>
      <c r="J515" s="4">
        <v>216</v>
      </c>
      <c r="K515" s="4"/>
      <c r="L515" s="4" t="s">
        <v>49</v>
      </c>
      <c r="M515" s="4" t="s">
        <v>14</v>
      </c>
      <c r="N515" s="4">
        <v>30</v>
      </c>
      <c r="O515" s="9" t="s">
        <v>50</v>
      </c>
      <c r="P515" s="5">
        <v>1.2270000000000001</v>
      </c>
      <c r="Q515" s="5">
        <v>63.804000000000002</v>
      </c>
      <c r="R515" s="4">
        <v>21.180466666666664</v>
      </c>
      <c r="S515" s="4" t="s">
        <v>1204</v>
      </c>
      <c r="T515" s="67">
        <v>43069</v>
      </c>
      <c r="U515" s="67">
        <v>42942</v>
      </c>
      <c r="V515" s="4" t="s">
        <v>56</v>
      </c>
      <c r="W515" s="4" t="s">
        <v>1403</v>
      </c>
      <c r="X515" s="173" t="str">
        <f t="array" ref="X5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5" s="173">
        <f t="array" ref="Y5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515" s="173">
        <f>Table1[[#This Row],[V2.0 TEC Requirement (kWh/wk)]]*52/3</f>
        <v>71.933333333333337</v>
      </c>
      <c r="AA515" s="173">
        <f>IF(ISNUMBER(Table1[[#This Row],[Typical Electricity Consumption (TEC) (kWh/yr)]]),Table1[[#This Row],[Typical Electricity Consumption (TEC) (kWh/yr)]]-IF(Table1[[#This Row],[Maximum Document Size Width]]&gt;=275,A3_Annual,0),"")</f>
        <v>21.180466666666664</v>
      </c>
      <c r="AB515" s="173">
        <f t="array" ref="AB5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16" spans="1:28" ht="34.9">
      <c r="A516" s="3">
        <v>2301000</v>
      </c>
      <c r="B516" s="4" t="s">
        <v>1201</v>
      </c>
      <c r="C516" s="4" t="s">
        <v>1208</v>
      </c>
      <c r="D516" s="4" t="s">
        <v>1404</v>
      </c>
      <c r="E516" s="4" t="s">
        <v>1404</v>
      </c>
      <c r="F516" s="4"/>
      <c r="G516" s="4" t="s">
        <v>47</v>
      </c>
      <c r="H516" s="4" t="s">
        <v>48</v>
      </c>
      <c r="I516" s="4">
        <v>297</v>
      </c>
      <c r="J516" s="4">
        <v>216</v>
      </c>
      <c r="K516" s="4"/>
      <c r="L516" s="4" t="s">
        <v>49</v>
      </c>
      <c r="M516" s="4" t="s">
        <v>14</v>
      </c>
      <c r="N516" s="4">
        <v>30</v>
      </c>
      <c r="O516" s="9" t="s">
        <v>50</v>
      </c>
      <c r="P516" s="5">
        <v>1.3360000000000001</v>
      </c>
      <c r="Q516" s="5">
        <v>69.471999999999994</v>
      </c>
      <c r="R516" s="4">
        <v>26.519566666666663</v>
      </c>
      <c r="S516" s="4" t="s">
        <v>1204</v>
      </c>
      <c r="T516" s="67">
        <v>43069</v>
      </c>
      <c r="U516" s="67">
        <v>42944</v>
      </c>
      <c r="V516" s="4" t="s">
        <v>56</v>
      </c>
      <c r="W516" s="4" t="s">
        <v>1405</v>
      </c>
      <c r="X516" s="173" t="str">
        <f t="array" ref="X5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16" s="173">
        <f t="array" ref="Y5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16" s="173">
        <f>Table1[[#This Row],[V2.0 TEC Requirement (kWh/wk)]]*52/3</f>
        <v>73.666666666666671</v>
      </c>
      <c r="AA516" s="173">
        <f>IF(ISNUMBER(Table1[[#This Row],[Typical Electricity Consumption (TEC) (kWh/yr)]]),Table1[[#This Row],[Typical Electricity Consumption (TEC) (kWh/yr)]]-IF(Table1[[#This Row],[Maximum Document Size Width]]&gt;=275,A3_Annual,0),"")</f>
        <v>26.519566666666663</v>
      </c>
      <c r="AB516" s="173">
        <f t="array" ref="AB5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17" spans="1:28" ht="34.9">
      <c r="A517" s="3">
        <v>2300715</v>
      </c>
      <c r="B517" s="4" t="s">
        <v>1201</v>
      </c>
      <c r="C517" s="4" t="s">
        <v>1208</v>
      </c>
      <c r="D517" s="4" t="s">
        <v>1406</v>
      </c>
      <c r="E517" s="4" t="s">
        <v>1406</v>
      </c>
      <c r="F517" s="4"/>
      <c r="G517" s="4" t="s">
        <v>47</v>
      </c>
      <c r="H517" s="4" t="s">
        <v>48</v>
      </c>
      <c r="I517" s="4">
        <v>297</v>
      </c>
      <c r="J517" s="4">
        <v>216</v>
      </c>
      <c r="K517" s="4"/>
      <c r="L517" s="4" t="s">
        <v>49</v>
      </c>
      <c r="M517" s="4" t="s">
        <v>14</v>
      </c>
      <c r="N517" s="4">
        <v>30</v>
      </c>
      <c r="O517" s="9" t="s">
        <v>50</v>
      </c>
      <c r="P517" s="5">
        <v>1.3360000000000001</v>
      </c>
      <c r="Q517" s="5">
        <v>69.471999999999994</v>
      </c>
      <c r="R517" s="4">
        <v>26.519566666666663</v>
      </c>
      <c r="S517" s="4" t="s">
        <v>1407</v>
      </c>
      <c r="T517" s="67">
        <v>43069</v>
      </c>
      <c r="U517" s="67">
        <v>42942</v>
      </c>
      <c r="V517" s="4" t="s">
        <v>56</v>
      </c>
      <c r="W517" s="4" t="s">
        <v>1408</v>
      </c>
      <c r="X517" s="173" t="str">
        <f t="array" ref="X5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17" s="173">
        <f t="array" ref="Y5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17" s="173">
        <f>Table1[[#This Row],[V2.0 TEC Requirement (kWh/wk)]]*52/3</f>
        <v>73.666666666666671</v>
      </c>
      <c r="AA517" s="173">
        <f>IF(ISNUMBER(Table1[[#This Row],[Typical Electricity Consumption (TEC) (kWh/yr)]]),Table1[[#This Row],[Typical Electricity Consumption (TEC) (kWh/yr)]]-IF(Table1[[#This Row],[Maximum Document Size Width]]&gt;=275,A3_Annual,0),"")</f>
        <v>26.519566666666663</v>
      </c>
      <c r="AB517" s="173">
        <f t="array" ref="AB5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18" spans="1:28" ht="34.9">
      <c r="A518" s="3">
        <v>2251516</v>
      </c>
      <c r="B518" s="4" t="s">
        <v>1201</v>
      </c>
      <c r="C518" s="4" t="s">
        <v>1208</v>
      </c>
      <c r="D518" s="4" t="s">
        <v>1409</v>
      </c>
      <c r="E518" s="4" t="s">
        <v>1409</v>
      </c>
      <c r="F518" s="4"/>
      <c r="G518" s="4" t="s">
        <v>55</v>
      </c>
      <c r="H518" s="4" t="s">
        <v>48</v>
      </c>
      <c r="I518" s="4">
        <v>356</v>
      </c>
      <c r="J518" s="4">
        <v>216</v>
      </c>
      <c r="K518" s="4"/>
      <c r="L518" s="4" t="s">
        <v>49</v>
      </c>
      <c r="M518" s="4" t="s">
        <v>14</v>
      </c>
      <c r="N518" s="4">
        <v>37</v>
      </c>
      <c r="O518" s="9" t="s">
        <v>50</v>
      </c>
      <c r="P518" s="5">
        <v>3.4849999999999999</v>
      </c>
      <c r="Q518" s="5">
        <v>181.22</v>
      </c>
      <c r="R518" s="4">
        <v>48.555</v>
      </c>
      <c r="S518" s="4" t="s">
        <v>1178</v>
      </c>
      <c r="T518" s="67">
        <v>42370</v>
      </c>
      <c r="U518" s="67">
        <v>42304</v>
      </c>
      <c r="V518" s="4" t="s">
        <v>56</v>
      </c>
      <c r="W518" s="4" t="s">
        <v>1410</v>
      </c>
      <c r="X518" s="173" t="str">
        <f t="array" ref="X5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8" s="173">
        <f t="array" ref="Y5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5.55</v>
      </c>
      <c r="Z518" s="173">
        <f>Table1[[#This Row],[V2.0 TEC Requirement (kWh/wk)]]*52/3</f>
        <v>96.199999999999989</v>
      </c>
      <c r="AA518" s="173">
        <f>IF(ISNUMBER(Table1[[#This Row],[Typical Electricity Consumption (TEC) (kWh/yr)]]),Table1[[#This Row],[Typical Electricity Consumption (TEC) (kWh/yr)]]-IF(Table1[[#This Row],[Maximum Document Size Width]]&gt;=275,A3_Annual,0),"")</f>
        <v>48.555</v>
      </c>
      <c r="AB518" s="173">
        <f t="array" ref="AB5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28.300000000000004</v>
      </c>
    </row>
    <row r="519" spans="1:28" ht="34.9">
      <c r="A519" s="3">
        <v>2231912</v>
      </c>
      <c r="B519" s="4" t="s">
        <v>1201</v>
      </c>
      <c r="C519" s="4" t="s">
        <v>1208</v>
      </c>
      <c r="D519" s="4" t="s">
        <v>1411</v>
      </c>
      <c r="E519" s="4" t="s">
        <v>1411</v>
      </c>
      <c r="F519" s="4"/>
      <c r="G519" s="4" t="s">
        <v>55</v>
      </c>
      <c r="H519" s="4" t="s">
        <v>48</v>
      </c>
      <c r="I519" s="4">
        <v>356</v>
      </c>
      <c r="J519" s="4">
        <v>216</v>
      </c>
      <c r="K519" s="4"/>
      <c r="L519" s="4" t="s">
        <v>49</v>
      </c>
      <c r="M519" s="4" t="s">
        <v>14</v>
      </c>
      <c r="N519" s="4">
        <v>42</v>
      </c>
      <c r="O519" s="9" t="s">
        <v>50</v>
      </c>
      <c r="P519" s="5">
        <v>4.34</v>
      </c>
      <c r="Q519" s="5">
        <v>225.68</v>
      </c>
      <c r="R519" s="4">
        <v>59.734999999999999</v>
      </c>
      <c r="S519" s="4" t="s">
        <v>1178</v>
      </c>
      <c r="T519" s="67">
        <v>42156</v>
      </c>
      <c r="U519" s="67">
        <v>42032</v>
      </c>
      <c r="V519" s="4" t="s">
        <v>56</v>
      </c>
      <c r="W519" s="4" t="s">
        <v>1412</v>
      </c>
      <c r="X519" s="173" t="str">
        <f t="array" ref="X5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19" s="173">
        <f t="array" ref="Y5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6.55</v>
      </c>
      <c r="Z519" s="173">
        <f>Table1[[#This Row],[V2.0 TEC Requirement (kWh/wk)]]*52/3</f>
        <v>113.53333333333332</v>
      </c>
      <c r="AA519" s="173">
        <f>IF(ISNUMBER(Table1[[#This Row],[Typical Electricity Consumption (TEC) (kWh/yr)]]),Table1[[#This Row],[Typical Electricity Consumption (TEC) (kWh/yr)]]-IF(Table1[[#This Row],[Maximum Document Size Width]]&gt;=275,A3_Annual,0),"")</f>
        <v>59.734999999999999</v>
      </c>
      <c r="AB519" s="173">
        <f t="array" ref="AB5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32.299999999999997</v>
      </c>
    </row>
    <row r="520" spans="1:28" ht="34.9">
      <c r="A520" s="3">
        <v>2271954</v>
      </c>
      <c r="B520" s="4" t="s">
        <v>1201</v>
      </c>
      <c r="C520" s="4" t="s">
        <v>1208</v>
      </c>
      <c r="D520" s="4" t="s">
        <v>1413</v>
      </c>
      <c r="E520" s="4" t="s">
        <v>1413</v>
      </c>
      <c r="F520" s="4"/>
      <c r="G520" s="4" t="s">
        <v>55</v>
      </c>
      <c r="H520" s="4" t="s">
        <v>48</v>
      </c>
      <c r="I520" s="4">
        <v>297</v>
      </c>
      <c r="J520" s="4">
        <v>432</v>
      </c>
      <c r="K520" s="4"/>
      <c r="L520" s="4" t="s">
        <v>49</v>
      </c>
      <c r="M520" s="4" t="s">
        <v>14</v>
      </c>
      <c r="N520" s="4">
        <v>45</v>
      </c>
      <c r="O520" s="9" t="s">
        <v>50</v>
      </c>
      <c r="P520" s="5">
        <v>1.718</v>
      </c>
      <c r="Q520" s="5">
        <v>89.335999999999999</v>
      </c>
      <c r="R520" s="4">
        <v>26.915200000000002</v>
      </c>
      <c r="S520" s="4" t="s">
        <v>1204</v>
      </c>
      <c r="T520" s="67">
        <v>42675</v>
      </c>
      <c r="U520" s="67">
        <v>42557</v>
      </c>
      <c r="V520" s="4" t="s">
        <v>56</v>
      </c>
      <c r="W520" s="4" t="s">
        <v>1414</v>
      </c>
      <c r="X520" s="173" t="str">
        <f t="array" ref="X5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20" s="173">
        <f t="array" ref="Y5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520" s="173">
        <f>Table1[[#This Row],[V2.0 TEC Requirement (kWh/wk)]]*52/3</f>
        <v>123.93333333333332</v>
      </c>
      <c r="AA520" s="173">
        <f>IF(ISNUMBER(Table1[[#This Row],[Typical Electricity Consumption (TEC) (kWh/yr)]]),Table1[[#This Row],[Typical Electricity Consumption (TEC) (kWh/yr)]]-IF(Table1[[#This Row],[Maximum Document Size Width]]&gt;=275,A3_Annual,0),"")</f>
        <v>26.915200000000002</v>
      </c>
      <c r="AB520" s="173">
        <f t="array" ref="AB5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33.5</v>
      </c>
    </row>
    <row r="521" spans="1:28" ht="34.9">
      <c r="A521" s="3">
        <v>2271958</v>
      </c>
      <c r="B521" s="4" t="s">
        <v>1201</v>
      </c>
      <c r="C521" s="4" t="s">
        <v>1208</v>
      </c>
      <c r="D521" s="4" t="s">
        <v>1415</v>
      </c>
      <c r="E521" s="4" t="s">
        <v>1415</v>
      </c>
      <c r="F521" s="4"/>
      <c r="G521" s="4" t="s">
        <v>55</v>
      </c>
      <c r="H521" s="4" t="s">
        <v>48</v>
      </c>
      <c r="I521" s="4">
        <v>297</v>
      </c>
      <c r="J521" s="4">
        <v>432</v>
      </c>
      <c r="K521" s="4"/>
      <c r="L521" s="4" t="s">
        <v>49</v>
      </c>
      <c r="M521" s="4" t="s">
        <v>14</v>
      </c>
      <c r="N521" s="4">
        <v>60</v>
      </c>
      <c r="O521" s="9" t="s">
        <v>50</v>
      </c>
      <c r="P521" s="5">
        <v>2.7839999999999998</v>
      </c>
      <c r="Q521" s="5">
        <v>144.768</v>
      </c>
      <c r="R521" s="4">
        <v>40.812200000000004</v>
      </c>
      <c r="S521" s="4" t="s">
        <v>1204</v>
      </c>
      <c r="T521" s="67">
        <v>42675</v>
      </c>
      <c r="U521" s="67">
        <v>42557</v>
      </c>
      <c r="V521" s="4" t="s">
        <v>56</v>
      </c>
      <c r="W521" s="4" t="s">
        <v>1416</v>
      </c>
      <c r="X521" s="173" t="str">
        <f t="array" ref="X5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21" s="173">
        <f t="array" ref="Y5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10.15</v>
      </c>
      <c r="Z521" s="173">
        <f>Table1[[#This Row],[V2.0 TEC Requirement (kWh/wk)]]*52/3</f>
        <v>175.93333333333337</v>
      </c>
      <c r="AA521" s="173">
        <f>IF(ISNUMBER(Table1[[#This Row],[Typical Electricity Consumption (TEC) (kWh/yr)]]),Table1[[#This Row],[Typical Electricity Consumption (TEC) (kWh/yr)]]-IF(Table1[[#This Row],[Maximum Document Size Width]]&gt;=275,A3_Annual,0),"")</f>
        <v>40.812200000000004</v>
      </c>
      <c r="AB521" s="173">
        <f t="array" ref="AB5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39.5</v>
      </c>
    </row>
    <row r="522" spans="1:28" ht="34.9">
      <c r="A522" s="3">
        <v>2260666</v>
      </c>
      <c r="B522" s="4" t="s">
        <v>1201</v>
      </c>
      <c r="C522" s="4" t="s">
        <v>1417</v>
      </c>
      <c r="D522" s="4" t="s">
        <v>1209</v>
      </c>
      <c r="E522" s="4" t="s">
        <v>1209</v>
      </c>
      <c r="F522" s="4"/>
      <c r="G522" s="4" t="s">
        <v>282</v>
      </c>
      <c r="H522" s="4" t="s">
        <v>48</v>
      </c>
      <c r="I522" s="4">
        <v>293</v>
      </c>
      <c r="J522" s="4">
        <v>428</v>
      </c>
      <c r="K522" s="4"/>
      <c r="L522" s="4" t="s">
        <v>283</v>
      </c>
      <c r="M522" s="4" t="s">
        <v>11</v>
      </c>
      <c r="N522" s="4">
        <v>150</v>
      </c>
      <c r="O522" s="9" t="s">
        <v>81</v>
      </c>
      <c r="P522" s="5">
        <v>2</v>
      </c>
      <c r="Q522" s="5">
        <v>104</v>
      </c>
      <c r="R522" s="4">
        <v>52.519999999999989</v>
      </c>
      <c r="S522" s="4" t="s">
        <v>51</v>
      </c>
      <c r="T522" s="67">
        <v>42583</v>
      </c>
      <c r="U522" s="67">
        <v>42423</v>
      </c>
      <c r="V522" s="4" t="s">
        <v>187</v>
      </c>
      <c r="W522" s="4" t="s">
        <v>1418</v>
      </c>
      <c r="X522" s="173" t="str">
        <f t="array" ref="X5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2" s="173">
        <f t="array" ref="Y5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54.15</v>
      </c>
      <c r="Z522" s="173">
        <f>Table1[[#This Row],[V2.0 TEC Requirement (kWh/wk)]]*52/3</f>
        <v>938.59999999999991</v>
      </c>
      <c r="AA522" s="173">
        <f>IF(ISNUMBER(Table1[[#This Row],[Typical Electricity Consumption (TEC) (kWh/yr)]]),Table1[[#This Row],[Typical Electricity Consumption (TEC) (kWh/yr)]]-IF(Table1[[#This Row],[Maximum Document Size Width]]&gt;=275,A3_Annual,0),"")</f>
        <v>52.519999999999989</v>
      </c>
      <c r="AB522" s="173">
        <f t="array" ref="AB5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340.8</v>
      </c>
    </row>
    <row r="523" spans="1:28" ht="34.9">
      <c r="A523" s="3">
        <v>2274637</v>
      </c>
      <c r="B523" s="4" t="s">
        <v>1201</v>
      </c>
      <c r="C523" s="4" t="s">
        <v>1417</v>
      </c>
      <c r="D523" s="4" t="s">
        <v>1211</v>
      </c>
      <c r="E523" s="4" t="s">
        <v>1211</v>
      </c>
      <c r="F523" s="4"/>
      <c r="G523" s="4" t="s">
        <v>47</v>
      </c>
      <c r="H523" s="4" t="s">
        <v>48</v>
      </c>
      <c r="I523" s="4">
        <v>297</v>
      </c>
      <c r="J523" s="4">
        <v>432</v>
      </c>
      <c r="K523" s="4"/>
      <c r="L523" s="4" t="s">
        <v>49</v>
      </c>
      <c r="M523" s="4" t="s">
        <v>11</v>
      </c>
      <c r="N523" s="4">
        <v>25</v>
      </c>
      <c r="O523" s="9" t="s">
        <v>50</v>
      </c>
      <c r="P523" s="5">
        <v>0.90700000000000003</v>
      </c>
      <c r="Q523" s="5">
        <v>47.164000000000001</v>
      </c>
      <c r="R523" s="4">
        <v>16.282824999999995</v>
      </c>
      <c r="S523" s="4" t="s">
        <v>1212</v>
      </c>
      <c r="T523" s="67">
        <v>42751</v>
      </c>
      <c r="U523" s="67">
        <v>42592</v>
      </c>
      <c r="V523" s="4" t="s">
        <v>56</v>
      </c>
      <c r="W523" s="4" t="s">
        <v>1419</v>
      </c>
      <c r="X523" s="173" t="str">
        <f t="array" ref="X5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3" s="173">
        <f t="array" ref="Y5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523" s="173">
        <f>Table1[[#This Row],[V2.0 TEC Requirement (kWh/wk)]]*52/3</f>
        <v>36.4</v>
      </c>
      <c r="AA523" s="173">
        <f>IF(ISNUMBER(Table1[[#This Row],[Typical Electricity Consumption (TEC) (kWh/yr)]]),Table1[[#This Row],[Typical Electricity Consumption (TEC) (kWh/yr)]]-IF(Table1[[#This Row],[Maximum Document Size Width]]&gt;=275,A3_Annual,0),"")</f>
        <v>16.282824999999995</v>
      </c>
      <c r="AB523" s="173">
        <f t="array" ref="AB5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524" spans="1:28" ht="34.9">
      <c r="A524" s="3">
        <v>2274640</v>
      </c>
      <c r="B524" s="4" t="s">
        <v>1201</v>
      </c>
      <c r="C524" s="4" t="s">
        <v>1417</v>
      </c>
      <c r="D524" s="4" t="s">
        <v>1214</v>
      </c>
      <c r="E524" s="4" t="s">
        <v>1214</v>
      </c>
      <c r="F524" s="4"/>
      <c r="G524" s="4" t="s">
        <v>47</v>
      </c>
      <c r="H524" s="4" t="s">
        <v>48</v>
      </c>
      <c r="I524" s="4">
        <v>297</v>
      </c>
      <c r="J524" s="4">
        <v>432</v>
      </c>
      <c r="K524" s="4"/>
      <c r="L524" s="4" t="s">
        <v>49</v>
      </c>
      <c r="M524" s="4" t="s">
        <v>11</v>
      </c>
      <c r="N524" s="4">
        <v>25</v>
      </c>
      <c r="O524" s="9" t="s">
        <v>50</v>
      </c>
      <c r="P524" s="5">
        <v>0.90700000000000003</v>
      </c>
      <c r="Q524" s="5">
        <v>47.164000000000001</v>
      </c>
      <c r="R524" s="4">
        <v>16.282824999999995</v>
      </c>
      <c r="S524" s="4" t="s">
        <v>1212</v>
      </c>
      <c r="T524" s="67">
        <v>42751</v>
      </c>
      <c r="U524" s="67">
        <v>42592</v>
      </c>
      <c r="V524" s="4" t="s">
        <v>56</v>
      </c>
      <c r="W524" s="4" t="s">
        <v>1420</v>
      </c>
      <c r="X524" s="173" t="str">
        <f t="array" ref="X5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4" s="173">
        <f t="array" ref="Y5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524" s="173">
        <f>Table1[[#This Row],[V2.0 TEC Requirement (kWh/wk)]]*52/3</f>
        <v>36.4</v>
      </c>
      <c r="AA524" s="173">
        <f>IF(ISNUMBER(Table1[[#This Row],[Typical Electricity Consumption (TEC) (kWh/yr)]]),Table1[[#This Row],[Typical Electricity Consumption (TEC) (kWh/yr)]]-IF(Table1[[#This Row],[Maximum Document Size Width]]&gt;=275,A3_Annual,0),"")</f>
        <v>16.282824999999995</v>
      </c>
      <c r="AB524" s="173">
        <f t="array" ref="AB5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525" spans="1:28" ht="34.9">
      <c r="A525" s="3">
        <v>2274643</v>
      </c>
      <c r="B525" s="4" t="s">
        <v>1201</v>
      </c>
      <c r="C525" s="4" t="s">
        <v>1417</v>
      </c>
      <c r="D525" s="4" t="s">
        <v>1216</v>
      </c>
      <c r="E525" s="4" t="s">
        <v>1216</v>
      </c>
      <c r="F525" s="4"/>
      <c r="G525" s="4" t="s">
        <v>47</v>
      </c>
      <c r="H525" s="4" t="s">
        <v>48</v>
      </c>
      <c r="I525" s="4">
        <v>297</v>
      </c>
      <c r="J525" s="4">
        <v>432</v>
      </c>
      <c r="K525" s="4"/>
      <c r="L525" s="4" t="s">
        <v>49</v>
      </c>
      <c r="M525" s="4" t="s">
        <v>11</v>
      </c>
      <c r="N525" s="4">
        <v>25</v>
      </c>
      <c r="O525" s="9" t="s">
        <v>50</v>
      </c>
      <c r="P525" s="5">
        <v>0.90700000000000003</v>
      </c>
      <c r="Q525" s="5">
        <v>47.164000000000001</v>
      </c>
      <c r="R525" s="4">
        <v>16.282824999999995</v>
      </c>
      <c r="S525" s="4" t="s">
        <v>1212</v>
      </c>
      <c r="T525" s="67">
        <v>42842</v>
      </c>
      <c r="U525" s="67">
        <v>42592</v>
      </c>
      <c r="V525" s="4" t="s">
        <v>56</v>
      </c>
      <c r="W525" s="4" t="s">
        <v>1421</v>
      </c>
      <c r="X525" s="173" t="str">
        <f t="array" ref="X5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5" s="173">
        <f t="array" ref="Y5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525" s="173">
        <f>Table1[[#This Row],[V2.0 TEC Requirement (kWh/wk)]]*52/3</f>
        <v>36.4</v>
      </c>
      <c r="AA525" s="173">
        <f>IF(ISNUMBER(Table1[[#This Row],[Typical Electricity Consumption (TEC) (kWh/yr)]]),Table1[[#This Row],[Typical Electricity Consumption (TEC) (kWh/yr)]]-IF(Table1[[#This Row],[Maximum Document Size Width]]&gt;=275,A3_Annual,0),"")</f>
        <v>16.282824999999995</v>
      </c>
      <c r="AB525" s="173">
        <f t="array" ref="AB5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526" spans="1:28" ht="34.9">
      <c r="A526" s="3">
        <v>2274646</v>
      </c>
      <c r="B526" s="4" t="s">
        <v>1201</v>
      </c>
      <c r="C526" s="4" t="s">
        <v>1417</v>
      </c>
      <c r="D526" s="4" t="s">
        <v>1422</v>
      </c>
      <c r="E526" s="4" t="s">
        <v>1422</v>
      </c>
      <c r="F526" s="4"/>
      <c r="G526" s="4" t="s">
        <v>47</v>
      </c>
      <c r="H526" s="4" t="s">
        <v>48</v>
      </c>
      <c r="I526" s="4">
        <v>297</v>
      </c>
      <c r="J526" s="4">
        <v>432</v>
      </c>
      <c r="K526" s="4"/>
      <c r="L526" s="4" t="s">
        <v>49</v>
      </c>
      <c r="M526" s="4" t="s">
        <v>11</v>
      </c>
      <c r="N526" s="4">
        <v>25</v>
      </c>
      <c r="O526" s="9" t="s">
        <v>50</v>
      </c>
      <c r="P526" s="5">
        <v>0.90700000000000003</v>
      </c>
      <c r="Q526" s="5">
        <v>47.164000000000001</v>
      </c>
      <c r="R526" s="4">
        <v>16.282824999999995</v>
      </c>
      <c r="S526" s="4" t="s">
        <v>1212</v>
      </c>
      <c r="T526" s="67">
        <v>42751</v>
      </c>
      <c r="U526" s="67">
        <v>42592</v>
      </c>
      <c r="V526" s="4" t="s">
        <v>56</v>
      </c>
      <c r="W526" s="4" t="s">
        <v>1423</v>
      </c>
      <c r="X526" s="173" t="str">
        <f t="array" ref="X5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6" s="173">
        <f t="array" ref="Y5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526" s="173">
        <f>Table1[[#This Row],[V2.0 TEC Requirement (kWh/wk)]]*52/3</f>
        <v>36.4</v>
      </c>
      <c r="AA526" s="173">
        <f>IF(ISNUMBER(Table1[[#This Row],[Typical Electricity Consumption (TEC) (kWh/yr)]]),Table1[[#This Row],[Typical Electricity Consumption (TEC) (kWh/yr)]]-IF(Table1[[#This Row],[Maximum Document Size Width]]&gt;=275,A3_Annual,0),"")</f>
        <v>16.282824999999995</v>
      </c>
      <c r="AB526" s="173">
        <f t="array" ref="AB5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527" spans="1:28" ht="34.9">
      <c r="A527" s="3">
        <v>2274647</v>
      </c>
      <c r="B527" s="4" t="s">
        <v>1201</v>
      </c>
      <c r="C527" s="4" t="s">
        <v>1417</v>
      </c>
      <c r="D527" s="4" t="s">
        <v>1218</v>
      </c>
      <c r="E527" s="4" t="s">
        <v>1218</v>
      </c>
      <c r="F527" s="4"/>
      <c r="G527" s="4" t="s">
        <v>47</v>
      </c>
      <c r="H527" s="4" t="s">
        <v>48</v>
      </c>
      <c r="I527" s="4">
        <v>297</v>
      </c>
      <c r="J527" s="4">
        <v>432</v>
      </c>
      <c r="K527" s="4"/>
      <c r="L527" s="4" t="s">
        <v>49</v>
      </c>
      <c r="M527" s="4" t="s">
        <v>11</v>
      </c>
      <c r="N527" s="4">
        <v>30</v>
      </c>
      <c r="O527" s="9" t="s">
        <v>50</v>
      </c>
      <c r="P527" s="5">
        <v>1.1379999999999999</v>
      </c>
      <c r="Q527" s="5">
        <v>59.176000000000002</v>
      </c>
      <c r="R527" s="4">
        <v>19.293950000000002</v>
      </c>
      <c r="S527" s="4" t="s">
        <v>1212</v>
      </c>
      <c r="T527" s="67">
        <v>42751</v>
      </c>
      <c r="U527" s="67">
        <v>42592</v>
      </c>
      <c r="V527" s="4" t="s">
        <v>56</v>
      </c>
      <c r="W527" s="4" t="s">
        <v>1424</v>
      </c>
      <c r="X527" s="173" t="str">
        <f t="array" ref="X5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7" s="173">
        <f t="array" ref="Y5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527" s="173">
        <f>Table1[[#This Row],[V2.0 TEC Requirement (kWh/wk)]]*52/3</f>
        <v>42.466666666666661</v>
      </c>
      <c r="AA527" s="173">
        <f>IF(ISNUMBER(Table1[[#This Row],[Typical Electricity Consumption (TEC) (kWh/yr)]]),Table1[[#This Row],[Typical Electricity Consumption (TEC) (kWh/yr)]]-IF(Table1[[#This Row],[Maximum Document Size Width]]&gt;=275,A3_Annual,0),"")</f>
        <v>19.293950000000002</v>
      </c>
      <c r="AB527" s="173">
        <f t="array" ref="AB5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28" spans="1:28" ht="34.9">
      <c r="A528" s="3">
        <v>2274650</v>
      </c>
      <c r="B528" s="4" t="s">
        <v>1201</v>
      </c>
      <c r="C528" s="4" t="s">
        <v>1417</v>
      </c>
      <c r="D528" s="4" t="s">
        <v>1220</v>
      </c>
      <c r="E528" s="4" t="s">
        <v>1220</v>
      </c>
      <c r="F528" s="4"/>
      <c r="G528" s="4" t="s">
        <v>47</v>
      </c>
      <c r="H528" s="4" t="s">
        <v>48</v>
      </c>
      <c r="I528" s="4">
        <v>297</v>
      </c>
      <c r="J528" s="4">
        <v>432</v>
      </c>
      <c r="K528" s="4"/>
      <c r="L528" s="4" t="s">
        <v>49</v>
      </c>
      <c r="M528" s="4" t="s">
        <v>11</v>
      </c>
      <c r="N528" s="4">
        <v>30</v>
      </c>
      <c r="O528" s="9" t="s">
        <v>50</v>
      </c>
      <c r="P528" s="5">
        <v>1.1379999999999999</v>
      </c>
      <c r="Q528" s="5">
        <v>59.176000000000002</v>
      </c>
      <c r="R528" s="4">
        <v>19.293950000000002</v>
      </c>
      <c r="S528" s="4" t="s">
        <v>1212</v>
      </c>
      <c r="T528" s="67">
        <v>42751</v>
      </c>
      <c r="U528" s="67">
        <v>42592</v>
      </c>
      <c r="V528" s="4" t="s">
        <v>56</v>
      </c>
      <c r="W528" s="4" t="s">
        <v>1425</v>
      </c>
      <c r="X528" s="173" t="str">
        <f t="array" ref="X5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8" s="173">
        <f t="array" ref="Y5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528" s="173">
        <f>Table1[[#This Row],[V2.0 TEC Requirement (kWh/wk)]]*52/3</f>
        <v>42.466666666666661</v>
      </c>
      <c r="AA528" s="173">
        <f>IF(ISNUMBER(Table1[[#This Row],[Typical Electricity Consumption (TEC) (kWh/yr)]]),Table1[[#This Row],[Typical Electricity Consumption (TEC) (kWh/yr)]]-IF(Table1[[#This Row],[Maximum Document Size Width]]&gt;=275,A3_Annual,0),"")</f>
        <v>19.293950000000002</v>
      </c>
      <c r="AB528" s="173">
        <f t="array" ref="AB5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29" spans="1:28" ht="34.9">
      <c r="A529" s="3">
        <v>2274656</v>
      </c>
      <c r="B529" s="4" t="s">
        <v>1201</v>
      </c>
      <c r="C529" s="4" t="s">
        <v>1417</v>
      </c>
      <c r="D529" s="4" t="s">
        <v>1222</v>
      </c>
      <c r="E529" s="4" t="s">
        <v>1222</v>
      </c>
      <c r="F529" s="4"/>
      <c r="G529" s="4" t="s">
        <v>47</v>
      </c>
      <c r="H529" s="4" t="s">
        <v>48</v>
      </c>
      <c r="I529" s="4">
        <v>297</v>
      </c>
      <c r="J529" s="4">
        <v>432</v>
      </c>
      <c r="K529" s="4"/>
      <c r="L529" s="4" t="s">
        <v>49</v>
      </c>
      <c r="M529" s="4" t="s">
        <v>11</v>
      </c>
      <c r="N529" s="4">
        <v>30</v>
      </c>
      <c r="O529" s="9" t="s">
        <v>50</v>
      </c>
      <c r="P529" s="5">
        <v>1.1379999999999999</v>
      </c>
      <c r="Q529" s="5">
        <v>59.176000000000002</v>
      </c>
      <c r="R529" s="4">
        <v>19.293950000000002</v>
      </c>
      <c r="S529" s="4" t="s">
        <v>1212</v>
      </c>
      <c r="T529" s="67">
        <v>42842</v>
      </c>
      <c r="U529" s="67">
        <v>42592</v>
      </c>
      <c r="V529" s="4" t="s">
        <v>56</v>
      </c>
      <c r="W529" s="4" t="s">
        <v>1426</v>
      </c>
      <c r="X529" s="173" t="str">
        <f t="array" ref="X5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29" s="173">
        <f t="array" ref="Y5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529" s="173">
        <f>Table1[[#This Row],[V2.0 TEC Requirement (kWh/wk)]]*52/3</f>
        <v>42.466666666666661</v>
      </c>
      <c r="AA529" s="173">
        <f>IF(ISNUMBER(Table1[[#This Row],[Typical Electricity Consumption (TEC) (kWh/yr)]]),Table1[[#This Row],[Typical Electricity Consumption (TEC) (kWh/yr)]]-IF(Table1[[#This Row],[Maximum Document Size Width]]&gt;=275,A3_Annual,0),"")</f>
        <v>19.293950000000002</v>
      </c>
      <c r="AB529" s="173">
        <f t="array" ref="AB5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30" spans="1:28" ht="34.9">
      <c r="A530" s="3">
        <v>2274655</v>
      </c>
      <c r="B530" s="4" t="s">
        <v>1201</v>
      </c>
      <c r="C530" s="4" t="s">
        <v>1417</v>
      </c>
      <c r="D530" s="4" t="s">
        <v>1427</v>
      </c>
      <c r="E530" s="4" t="s">
        <v>1427</v>
      </c>
      <c r="F530" s="4"/>
      <c r="G530" s="4" t="s">
        <v>47</v>
      </c>
      <c r="H530" s="4" t="s">
        <v>48</v>
      </c>
      <c r="I530" s="4">
        <v>297</v>
      </c>
      <c r="J530" s="4">
        <v>432</v>
      </c>
      <c r="K530" s="4"/>
      <c r="L530" s="4" t="s">
        <v>49</v>
      </c>
      <c r="M530" s="4" t="s">
        <v>11</v>
      </c>
      <c r="N530" s="4">
        <v>30</v>
      </c>
      <c r="O530" s="9" t="s">
        <v>50</v>
      </c>
      <c r="P530" s="5">
        <v>1.1379999999999999</v>
      </c>
      <c r="Q530" s="5">
        <v>59.176000000000002</v>
      </c>
      <c r="R530" s="4">
        <v>19.293950000000002</v>
      </c>
      <c r="S530" s="4" t="s">
        <v>1212</v>
      </c>
      <c r="T530" s="67">
        <v>42751</v>
      </c>
      <c r="U530" s="67">
        <v>42592</v>
      </c>
      <c r="V530" s="4" t="s">
        <v>56</v>
      </c>
      <c r="W530" s="4" t="s">
        <v>1428</v>
      </c>
      <c r="X530" s="173" t="str">
        <f t="array" ref="X5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0" s="173">
        <f t="array" ref="Y5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530" s="173">
        <f>Table1[[#This Row],[V2.0 TEC Requirement (kWh/wk)]]*52/3</f>
        <v>42.466666666666661</v>
      </c>
      <c r="AA530" s="173">
        <f>IF(ISNUMBER(Table1[[#This Row],[Typical Electricity Consumption (TEC) (kWh/yr)]]),Table1[[#This Row],[Typical Electricity Consumption (TEC) (kWh/yr)]]-IF(Table1[[#This Row],[Maximum Document Size Width]]&gt;=275,A3_Annual,0),"")</f>
        <v>19.293950000000002</v>
      </c>
      <c r="AB530" s="173">
        <f t="array" ref="AB5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31" spans="1:28" ht="34.9">
      <c r="A531" s="3">
        <v>2252609</v>
      </c>
      <c r="B531" s="4" t="s">
        <v>1201</v>
      </c>
      <c r="C531" s="4" t="s">
        <v>1417</v>
      </c>
      <c r="D531" s="4" t="s">
        <v>1224</v>
      </c>
      <c r="E531" s="4" t="s">
        <v>1224</v>
      </c>
      <c r="F531" s="4"/>
      <c r="G531" s="4" t="s">
        <v>47</v>
      </c>
      <c r="H531" s="4" t="s">
        <v>48</v>
      </c>
      <c r="I531" s="4">
        <v>297</v>
      </c>
      <c r="J531" s="4">
        <v>432</v>
      </c>
      <c r="K531" s="4"/>
      <c r="L531" s="4" t="s">
        <v>49</v>
      </c>
      <c r="M531" s="4" t="s">
        <v>11</v>
      </c>
      <c r="N531" s="4">
        <v>30</v>
      </c>
      <c r="O531" s="9" t="s">
        <v>50</v>
      </c>
      <c r="P531" s="5">
        <v>1.2470000000000001</v>
      </c>
      <c r="Q531" s="5">
        <v>64.843999999999994</v>
      </c>
      <c r="R531" s="4">
        <v>21.531466666666663</v>
      </c>
      <c r="S531" s="4" t="s">
        <v>1204</v>
      </c>
      <c r="T531" s="67">
        <v>42491</v>
      </c>
      <c r="U531" s="67">
        <v>42321</v>
      </c>
      <c r="V531" s="4" t="s">
        <v>56</v>
      </c>
      <c r="W531" s="4" t="s">
        <v>1429</v>
      </c>
      <c r="X531" s="173" t="str">
        <f t="array" ref="X5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1" s="173">
        <f t="array" ref="Y5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531" s="173">
        <f>Table1[[#This Row],[V2.0 TEC Requirement (kWh/wk)]]*52/3</f>
        <v>42.466666666666661</v>
      </c>
      <c r="AA531" s="173">
        <f>IF(ISNUMBER(Table1[[#This Row],[Typical Electricity Consumption (TEC) (kWh/yr)]]),Table1[[#This Row],[Typical Electricity Consumption (TEC) (kWh/yr)]]-IF(Table1[[#This Row],[Maximum Document Size Width]]&gt;=275,A3_Annual,0),"")</f>
        <v>21.531466666666663</v>
      </c>
      <c r="AB531" s="173">
        <f t="array" ref="AB5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532" spans="1:28" ht="34.9">
      <c r="A532" s="3">
        <v>2274657</v>
      </c>
      <c r="B532" s="4" t="s">
        <v>1201</v>
      </c>
      <c r="C532" s="4" t="s">
        <v>1417</v>
      </c>
      <c r="D532" s="4" t="s">
        <v>1226</v>
      </c>
      <c r="E532" s="4" t="s">
        <v>1226</v>
      </c>
      <c r="F532" s="4"/>
      <c r="G532" s="4" t="s">
        <v>47</v>
      </c>
      <c r="H532" s="4" t="s">
        <v>48</v>
      </c>
      <c r="I532" s="4">
        <v>297</v>
      </c>
      <c r="J532" s="4">
        <v>432</v>
      </c>
      <c r="K532" s="4"/>
      <c r="L532" s="4" t="s">
        <v>49</v>
      </c>
      <c r="M532" s="4" t="s">
        <v>11</v>
      </c>
      <c r="N532" s="4">
        <v>35</v>
      </c>
      <c r="O532" s="9" t="s">
        <v>50</v>
      </c>
      <c r="P532" s="5">
        <v>1.369</v>
      </c>
      <c r="Q532" s="5">
        <v>71.188000000000002</v>
      </c>
      <c r="R532" s="4">
        <v>22.313200000000002</v>
      </c>
      <c r="S532" s="4" t="s">
        <v>1212</v>
      </c>
      <c r="T532" s="67">
        <v>42751</v>
      </c>
      <c r="U532" s="67">
        <v>42592</v>
      </c>
      <c r="V532" s="4" t="s">
        <v>56</v>
      </c>
      <c r="W532" s="4" t="s">
        <v>1430</v>
      </c>
      <c r="X532" s="173" t="str">
        <f t="array" ref="X5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2" s="173">
        <f t="array" ref="Y5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532" s="173">
        <f>Table1[[#This Row],[V2.0 TEC Requirement (kWh/wk)]]*52/3</f>
        <v>52</v>
      </c>
      <c r="AA532" s="173">
        <f>IF(ISNUMBER(Table1[[#This Row],[Typical Electricity Consumption (TEC) (kWh/yr)]]),Table1[[#This Row],[Typical Electricity Consumption (TEC) (kWh/yr)]]-IF(Table1[[#This Row],[Maximum Document Size Width]]&gt;=275,A3_Annual,0),"")</f>
        <v>22.313200000000002</v>
      </c>
      <c r="AB532" s="173">
        <f t="array" ref="AB5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533" spans="1:28" ht="34.9">
      <c r="A533" s="3">
        <v>2274660</v>
      </c>
      <c r="B533" s="4" t="s">
        <v>1201</v>
      </c>
      <c r="C533" s="4" t="s">
        <v>1417</v>
      </c>
      <c r="D533" s="4" t="s">
        <v>1228</v>
      </c>
      <c r="E533" s="4" t="s">
        <v>1228</v>
      </c>
      <c r="F533" s="4"/>
      <c r="G533" s="4" t="s">
        <v>47</v>
      </c>
      <c r="H533" s="4" t="s">
        <v>48</v>
      </c>
      <c r="I533" s="4">
        <v>297</v>
      </c>
      <c r="J533" s="4">
        <v>432</v>
      </c>
      <c r="K533" s="4"/>
      <c r="L533" s="4" t="s">
        <v>49</v>
      </c>
      <c r="M533" s="4" t="s">
        <v>11</v>
      </c>
      <c r="N533" s="4">
        <v>35</v>
      </c>
      <c r="O533" s="9" t="s">
        <v>50</v>
      </c>
      <c r="P533" s="5">
        <v>1.369</v>
      </c>
      <c r="Q533" s="5">
        <v>71.188000000000002</v>
      </c>
      <c r="R533" s="4">
        <v>22.313200000000002</v>
      </c>
      <c r="S533" s="4" t="s">
        <v>1212</v>
      </c>
      <c r="T533" s="67">
        <v>42751</v>
      </c>
      <c r="U533" s="67">
        <v>42592</v>
      </c>
      <c r="V533" s="4" t="s">
        <v>56</v>
      </c>
      <c r="W533" s="4" t="s">
        <v>1431</v>
      </c>
      <c r="X533" s="173" t="str">
        <f t="array" ref="X5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3" s="173">
        <f t="array" ref="Y5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533" s="173">
        <f>Table1[[#This Row],[V2.0 TEC Requirement (kWh/wk)]]*52/3</f>
        <v>52</v>
      </c>
      <c r="AA533" s="173">
        <f>IF(ISNUMBER(Table1[[#This Row],[Typical Electricity Consumption (TEC) (kWh/yr)]]),Table1[[#This Row],[Typical Electricity Consumption (TEC) (kWh/yr)]]-IF(Table1[[#This Row],[Maximum Document Size Width]]&gt;=275,A3_Annual,0),"")</f>
        <v>22.313200000000002</v>
      </c>
      <c r="AB533" s="173">
        <f t="array" ref="AB5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534" spans="1:28" ht="34.9">
      <c r="A534" s="3">
        <v>2274663</v>
      </c>
      <c r="B534" s="4" t="s">
        <v>1201</v>
      </c>
      <c r="C534" s="4" t="s">
        <v>1417</v>
      </c>
      <c r="D534" s="4" t="s">
        <v>1230</v>
      </c>
      <c r="E534" s="4" t="s">
        <v>1230</v>
      </c>
      <c r="F534" s="4"/>
      <c r="G534" s="4" t="s">
        <v>47</v>
      </c>
      <c r="H534" s="4" t="s">
        <v>48</v>
      </c>
      <c r="I534" s="4">
        <v>297</v>
      </c>
      <c r="J534" s="4">
        <v>432</v>
      </c>
      <c r="K534" s="4"/>
      <c r="L534" s="4" t="s">
        <v>49</v>
      </c>
      <c r="M534" s="4" t="s">
        <v>11</v>
      </c>
      <c r="N534" s="4">
        <v>35</v>
      </c>
      <c r="O534" s="9" t="s">
        <v>50</v>
      </c>
      <c r="P534" s="5">
        <v>1.369</v>
      </c>
      <c r="Q534" s="5">
        <v>71.188000000000002</v>
      </c>
      <c r="R534" s="4">
        <v>22.313200000000002</v>
      </c>
      <c r="S534" s="4" t="s">
        <v>1212</v>
      </c>
      <c r="T534" s="67">
        <v>42842</v>
      </c>
      <c r="U534" s="67">
        <v>42592</v>
      </c>
      <c r="V534" s="4" t="s">
        <v>56</v>
      </c>
      <c r="W534" s="4" t="s">
        <v>1432</v>
      </c>
      <c r="X534" s="173" t="str">
        <f t="array" ref="X5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4" s="173">
        <f t="array" ref="Y5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534" s="173">
        <f>Table1[[#This Row],[V2.0 TEC Requirement (kWh/wk)]]*52/3</f>
        <v>52</v>
      </c>
      <c r="AA534" s="173">
        <f>IF(ISNUMBER(Table1[[#This Row],[Typical Electricity Consumption (TEC) (kWh/yr)]]),Table1[[#This Row],[Typical Electricity Consumption (TEC) (kWh/yr)]]-IF(Table1[[#This Row],[Maximum Document Size Width]]&gt;=275,A3_Annual,0),"")</f>
        <v>22.313200000000002</v>
      </c>
      <c r="AB534" s="173">
        <f t="array" ref="AB5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535" spans="1:28" ht="34.9">
      <c r="A535" s="3">
        <v>2274666</v>
      </c>
      <c r="B535" s="4" t="s">
        <v>1201</v>
      </c>
      <c r="C535" s="4" t="s">
        <v>1417</v>
      </c>
      <c r="D535" s="4" t="s">
        <v>1433</v>
      </c>
      <c r="E535" s="4" t="s">
        <v>1433</v>
      </c>
      <c r="F535" s="4"/>
      <c r="G535" s="4" t="s">
        <v>47</v>
      </c>
      <c r="H535" s="4" t="s">
        <v>48</v>
      </c>
      <c r="I535" s="4">
        <v>297</v>
      </c>
      <c r="J535" s="4">
        <v>432</v>
      </c>
      <c r="K535" s="4"/>
      <c r="L535" s="4" t="s">
        <v>49</v>
      </c>
      <c r="M535" s="4" t="s">
        <v>11</v>
      </c>
      <c r="N535" s="4">
        <v>35</v>
      </c>
      <c r="O535" s="9" t="s">
        <v>50</v>
      </c>
      <c r="P535" s="5">
        <v>1.369</v>
      </c>
      <c r="Q535" s="5">
        <v>71.188000000000002</v>
      </c>
      <c r="R535" s="4">
        <v>22.313200000000002</v>
      </c>
      <c r="S535" s="4" t="s">
        <v>1212</v>
      </c>
      <c r="T535" s="67">
        <v>42751</v>
      </c>
      <c r="U535" s="67">
        <v>42592</v>
      </c>
      <c r="V535" s="4" t="s">
        <v>56</v>
      </c>
      <c r="W535" s="4" t="s">
        <v>1434</v>
      </c>
      <c r="X535" s="173" t="str">
        <f t="array" ref="X5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5" s="173">
        <f t="array" ref="Y5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535" s="173">
        <f>Table1[[#This Row],[V2.0 TEC Requirement (kWh/wk)]]*52/3</f>
        <v>52</v>
      </c>
      <c r="AA535" s="173">
        <f>IF(ISNUMBER(Table1[[#This Row],[Typical Electricity Consumption (TEC) (kWh/yr)]]),Table1[[#This Row],[Typical Electricity Consumption (TEC) (kWh/yr)]]-IF(Table1[[#This Row],[Maximum Document Size Width]]&gt;=275,A3_Annual,0),"")</f>
        <v>22.313200000000002</v>
      </c>
      <c r="AB535" s="173">
        <f t="array" ref="AB5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536" spans="1:28" ht="34.9">
      <c r="A536" s="3">
        <v>2261017</v>
      </c>
      <c r="B536" s="4" t="s">
        <v>1201</v>
      </c>
      <c r="C536" s="4" t="s">
        <v>1417</v>
      </c>
      <c r="D536" s="4" t="s">
        <v>1232</v>
      </c>
      <c r="E536" s="4" t="s">
        <v>1232</v>
      </c>
      <c r="F536" s="4"/>
      <c r="G536" s="4" t="s">
        <v>47</v>
      </c>
      <c r="H536" s="4" t="s">
        <v>48</v>
      </c>
      <c r="I536" s="4">
        <v>356</v>
      </c>
      <c r="J536" s="4">
        <v>216</v>
      </c>
      <c r="K536" s="4"/>
      <c r="L536" s="4" t="s">
        <v>49</v>
      </c>
      <c r="M536" s="4" t="s">
        <v>11</v>
      </c>
      <c r="N536" s="4">
        <v>42</v>
      </c>
      <c r="O536" s="9" t="s">
        <v>50</v>
      </c>
      <c r="P536" s="5">
        <v>1.756</v>
      </c>
      <c r="Q536" s="5">
        <v>91.311999999999998</v>
      </c>
      <c r="R536" s="4">
        <v>26.782600000000002</v>
      </c>
      <c r="S536" s="4" t="s">
        <v>1233</v>
      </c>
      <c r="T536" s="67">
        <v>42461</v>
      </c>
      <c r="U536" s="67">
        <v>42429</v>
      </c>
      <c r="V536" s="4" t="s">
        <v>56</v>
      </c>
      <c r="W536" s="4" t="s">
        <v>1435</v>
      </c>
      <c r="X536" s="173" t="str">
        <f t="array" ref="X5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6" s="173">
        <f t="array" ref="Y5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536" s="173">
        <f>Table1[[#This Row],[V2.0 TEC Requirement (kWh/wk)]]*52/3</f>
        <v>65.346666666666664</v>
      </c>
      <c r="AA536" s="173">
        <f>IF(ISNUMBER(Table1[[#This Row],[Typical Electricity Consumption (TEC) (kWh/yr)]]),Table1[[#This Row],[Typical Electricity Consumption (TEC) (kWh/yr)]]-IF(Table1[[#This Row],[Maximum Document Size Width]]&gt;=275,A3_Annual,0),"")</f>
        <v>26.782600000000002</v>
      </c>
      <c r="AB536" s="173">
        <f t="array" ref="AB5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537" spans="1:28" ht="34.9">
      <c r="A537" s="3">
        <v>2261014</v>
      </c>
      <c r="B537" s="4" t="s">
        <v>1201</v>
      </c>
      <c r="C537" s="4" t="s">
        <v>1417</v>
      </c>
      <c r="D537" s="4" t="s">
        <v>1235</v>
      </c>
      <c r="E537" s="4" t="s">
        <v>1235</v>
      </c>
      <c r="F537" s="4"/>
      <c r="G537" s="4" t="s">
        <v>47</v>
      </c>
      <c r="H537" s="4" t="s">
        <v>48</v>
      </c>
      <c r="I537" s="4">
        <v>356</v>
      </c>
      <c r="J537" s="4">
        <v>216</v>
      </c>
      <c r="K537" s="4"/>
      <c r="L537" s="4" t="s">
        <v>49</v>
      </c>
      <c r="M537" s="4" t="s">
        <v>11</v>
      </c>
      <c r="N537" s="4">
        <v>42</v>
      </c>
      <c r="O537" s="9" t="s">
        <v>50</v>
      </c>
      <c r="P537" s="5">
        <v>1.756</v>
      </c>
      <c r="Q537" s="5">
        <v>91.311999999999998</v>
      </c>
      <c r="R537" s="4">
        <v>26.782600000000002</v>
      </c>
      <c r="S537" s="4" t="s">
        <v>1233</v>
      </c>
      <c r="T537" s="67">
        <v>42461</v>
      </c>
      <c r="U537" s="67">
        <v>42429</v>
      </c>
      <c r="V537" s="4" t="s">
        <v>56</v>
      </c>
      <c r="W537" s="4" t="s">
        <v>1436</v>
      </c>
      <c r="X537" s="173" t="str">
        <f t="array" ref="X5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7" s="173">
        <f t="array" ref="Y5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537" s="173">
        <f>Table1[[#This Row],[V2.0 TEC Requirement (kWh/wk)]]*52/3</f>
        <v>65.346666666666664</v>
      </c>
      <c r="AA537" s="173">
        <f>IF(ISNUMBER(Table1[[#This Row],[Typical Electricity Consumption (TEC) (kWh/yr)]]),Table1[[#This Row],[Typical Electricity Consumption (TEC) (kWh/yr)]]-IF(Table1[[#This Row],[Maximum Document Size Width]]&gt;=275,A3_Annual,0),"")</f>
        <v>26.782600000000002</v>
      </c>
      <c r="AB537" s="173">
        <f t="array" ref="AB5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538" spans="1:28" ht="34.9">
      <c r="A538" s="3">
        <v>2264016</v>
      </c>
      <c r="B538" s="4" t="s">
        <v>1201</v>
      </c>
      <c r="C538" s="4" t="s">
        <v>1417</v>
      </c>
      <c r="D538" s="4" t="s">
        <v>1237</v>
      </c>
      <c r="E538" s="4" t="s">
        <v>1237</v>
      </c>
      <c r="F538" s="4"/>
      <c r="G538" s="4" t="s">
        <v>47</v>
      </c>
      <c r="H538" s="4" t="s">
        <v>48</v>
      </c>
      <c r="I538" s="4">
        <v>216</v>
      </c>
      <c r="J538" s="4">
        <v>600</v>
      </c>
      <c r="K538" s="4"/>
      <c r="L538" s="4" t="s">
        <v>49</v>
      </c>
      <c r="M538" s="4" t="s">
        <v>11</v>
      </c>
      <c r="N538" s="4">
        <v>42</v>
      </c>
      <c r="O538" s="9" t="s">
        <v>50</v>
      </c>
      <c r="P538" s="5">
        <v>1.8140000000000001</v>
      </c>
      <c r="Q538" s="5">
        <v>94.328000000000003</v>
      </c>
      <c r="R538" s="4">
        <v>28.880800000000001</v>
      </c>
      <c r="S538" s="4" t="s">
        <v>1178</v>
      </c>
      <c r="T538" s="67">
        <v>42628</v>
      </c>
      <c r="U538" s="67">
        <v>42639</v>
      </c>
      <c r="V538" s="4" t="s">
        <v>56</v>
      </c>
      <c r="W538" s="4" t="s">
        <v>1437</v>
      </c>
      <c r="X538" s="173" t="str">
        <f t="array" ref="X5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8" s="173">
        <f t="array" ref="Y5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538" s="173">
        <f>Table1[[#This Row],[V2.0 TEC Requirement (kWh/wk)]]*52/3</f>
        <v>60.146666666666668</v>
      </c>
      <c r="AA538" s="173">
        <f>IF(ISNUMBER(Table1[[#This Row],[Typical Electricity Consumption (TEC) (kWh/yr)]]),Table1[[#This Row],[Typical Electricity Consumption (TEC) (kWh/yr)]]-IF(Table1[[#This Row],[Maximum Document Size Width]]&gt;=275,A3_Annual,0),"")</f>
        <v>28.880800000000001</v>
      </c>
      <c r="AB538" s="173">
        <f t="array" ref="AB5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539" spans="1:28" ht="34.9">
      <c r="A539" s="3">
        <v>2274667</v>
      </c>
      <c r="B539" s="4" t="s">
        <v>1201</v>
      </c>
      <c r="C539" s="4" t="s">
        <v>1417</v>
      </c>
      <c r="D539" s="4" t="s">
        <v>1239</v>
      </c>
      <c r="E539" s="4" t="s">
        <v>1239</v>
      </c>
      <c r="F539" s="4"/>
      <c r="G539" s="4" t="s">
        <v>47</v>
      </c>
      <c r="H539" s="4" t="s">
        <v>48</v>
      </c>
      <c r="I539" s="4">
        <v>297</v>
      </c>
      <c r="J539" s="4">
        <v>432</v>
      </c>
      <c r="K539" s="4"/>
      <c r="L539" s="4" t="s">
        <v>49</v>
      </c>
      <c r="M539" s="4" t="s">
        <v>11</v>
      </c>
      <c r="N539" s="4">
        <v>40</v>
      </c>
      <c r="O539" s="9" t="s">
        <v>50</v>
      </c>
      <c r="P539" s="5">
        <v>1.581</v>
      </c>
      <c r="Q539" s="5">
        <v>82.212000000000003</v>
      </c>
      <c r="R539" s="4">
        <v>25.799800000000005</v>
      </c>
      <c r="S539" s="4" t="s">
        <v>1212</v>
      </c>
      <c r="T539" s="67">
        <v>42751</v>
      </c>
      <c r="U539" s="67">
        <v>42592</v>
      </c>
      <c r="V539" s="4" t="s">
        <v>56</v>
      </c>
      <c r="W539" s="4" t="s">
        <v>1438</v>
      </c>
      <c r="X539" s="173" t="str">
        <f t="array" ref="X5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39" s="173">
        <f t="array" ref="Y5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539" s="173">
        <f>Table1[[#This Row],[V2.0 TEC Requirement (kWh/wk)]]*52/3</f>
        <v>61.533333333333339</v>
      </c>
      <c r="AA539" s="173">
        <f>IF(ISNUMBER(Table1[[#This Row],[Typical Electricity Consumption (TEC) (kWh/yr)]]),Table1[[#This Row],[Typical Electricity Consumption (TEC) (kWh/yr)]]-IF(Table1[[#This Row],[Maximum Document Size Width]]&gt;=275,A3_Annual,0),"")</f>
        <v>25.799800000000005</v>
      </c>
      <c r="AB539" s="173">
        <f t="array" ref="AB5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540" spans="1:28" ht="34.9">
      <c r="A540" s="3">
        <v>2274670</v>
      </c>
      <c r="B540" s="4" t="s">
        <v>1201</v>
      </c>
      <c r="C540" s="4" t="s">
        <v>1417</v>
      </c>
      <c r="D540" s="4" t="s">
        <v>1241</v>
      </c>
      <c r="E540" s="4" t="s">
        <v>1241</v>
      </c>
      <c r="F540" s="4"/>
      <c r="G540" s="4" t="s">
        <v>47</v>
      </c>
      <c r="H540" s="4" t="s">
        <v>48</v>
      </c>
      <c r="I540" s="4">
        <v>297</v>
      </c>
      <c r="J540" s="4">
        <v>432</v>
      </c>
      <c r="K540" s="4"/>
      <c r="L540" s="4" t="s">
        <v>49</v>
      </c>
      <c r="M540" s="4" t="s">
        <v>11</v>
      </c>
      <c r="N540" s="4">
        <v>40</v>
      </c>
      <c r="O540" s="9" t="s">
        <v>50</v>
      </c>
      <c r="P540" s="5">
        <v>1.581</v>
      </c>
      <c r="Q540" s="5">
        <v>82.212000000000003</v>
      </c>
      <c r="R540" s="4">
        <v>25.799800000000005</v>
      </c>
      <c r="S540" s="4" t="s">
        <v>1212</v>
      </c>
      <c r="T540" s="67">
        <v>42842</v>
      </c>
      <c r="U540" s="67">
        <v>42592</v>
      </c>
      <c r="V540" s="4" t="s">
        <v>56</v>
      </c>
      <c r="W540" s="4" t="s">
        <v>1439</v>
      </c>
      <c r="X540" s="173" t="str">
        <f t="array" ref="X5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0" s="173">
        <f t="array" ref="Y5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540" s="173">
        <f>Table1[[#This Row],[V2.0 TEC Requirement (kWh/wk)]]*52/3</f>
        <v>61.533333333333339</v>
      </c>
      <c r="AA540" s="173">
        <f>IF(ISNUMBER(Table1[[#This Row],[Typical Electricity Consumption (TEC) (kWh/yr)]]),Table1[[#This Row],[Typical Electricity Consumption (TEC) (kWh/yr)]]-IF(Table1[[#This Row],[Maximum Document Size Width]]&gt;=275,A3_Annual,0),"")</f>
        <v>25.799800000000005</v>
      </c>
      <c r="AB540" s="173">
        <f t="array" ref="AB5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541" spans="1:28" ht="34.9">
      <c r="A541" s="3">
        <v>2274673</v>
      </c>
      <c r="B541" s="4" t="s">
        <v>1201</v>
      </c>
      <c r="C541" s="4" t="s">
        <v>1417</v>
      </c>
      <c r="D541" s="4" t="s">
        <v>1440</v>
      </c>
      <c r="E541" s="4" t="s">
        <v>1440</v>
      </c>
      <c r="F541" s="4"/>
      <c r="G541" s="4" t="s">
        <v>47</v>
      </c>
      <c r="H541" s="4" t="s">
        <v>48</v>
      </c>
      <c r="I541" s="4">
        <v>297</v>
      </c>
      <c r="J541" s="4">
        <v>432</v>
      </c>
      <c r="K541" s="4"/>
      <c r="L541" s="4" t="s">
        <v>49</v>
      </c>
      <c r="M541" s="4" t="s">
        <v>11</v>
      </c>
      <c r="N541" s="4">
        <v>40</v>
      </c>
      <c r="O541" s="9" t="s">
        <v>50</v>
      </c>
      <c r="P541" s="5">
        <v>1.581</v>
      </c>
      <c r="Q541" s="5">
        <v>82.212000000000003</v>
      </c>
      <c r="R541" s="4">
        <v>25.799800000000005</v>
      </c>
      <c r="S541" s="4" t="s">
        <v>1212</v>
      </c>
      <c r="T541" s="67">
        <v>42751</v>
      </c>
      <c r="U541" s="67">
        <v>42592</v>
      </c>
      <c r="V541" s="4" t="s">
        <v>56</v>
      </c>
      <c r="W541" s="4" t="s">
        <v>1441</v>
      </c>
      <c r="X541" s="173" t="str">
        <f t="array" ref="X5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1" s="173">
        <f t="array" ref="Y5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541" s="173">
        <f>Table1[[#This Row],[V2.0 TEC Requirement (kWh/wk)]]*52/3</f>
        <v>61.533333333333339</v>
      </c>
      <c r="AA541" s="173">
        <f>IF(ISNUMBER(Table1[[#This Row],[Typical Electricity Consumption (TEC) (kWh/yr)]]),Table1[[#This Row],[Typical Electricity Consumption (TEC) (kWh/yr)]]-IF(Table1[[#This Row],[Maximum Document Size Width]]&gt;=275,A3_Annual,0),"")</f>
        <v>25.799800000000005</v>
      </c>
      <c r="AB541" s="173">
        <f t="array" ref="AB5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542" spans="1:28" ht="34.9">
      <c r="A542" s="3">
        <v>2261296</v>
      </c>
      <c r="B542" s="4" t="s">
        <v>1201</v>
      </c>
      <c r="C542" s="4" t="s">
        <v>1417</v>
      </c>
      <c r="D542" s="4" t="s">
        <v>1243</v>
      </c>
      <c r="E542" s="4" t="s">
        <v>1243</v>
      </c>
      <c r="F542" s="4"/>
      <c r="G542" s="4" t="s">
        <v>47</v>
      </c>
      <c r="H542" s="4" t="s">
        <v>48</v>
      </c>
      <c r="I542" s="4">
        <v>356</v>
      </c>
      <c r="J542" s="4">
        <v>216</v>
      </c>
      <c r="K542" s="4"/>
      <c r="L542" s="4" t="s">
        <v>49</v>
      </c>
      <c r="M542" s="4" t="s">
        <v>11</v>
      </c>
      <c r="N542" s="4">
        <v>52</v>
      </c>
      <c r="O542" s="9" t="s">
        <v>50</v>
      </c>
      <c r="P542" s="5">
        <v>2.9820000000000002</v>
      </c>
      <c r="Q542" s="5">
        <v>155.06399999999999</v>
      </c>
      <c r="R542" s="4">
        <v>46.009599999999992</v>
      </c>
      <c r="S542" s="4" t="s">
        <v>1204</v>
      </c>
      <c r="T542" s="67">
        <v>42522</v>
      </c>
      <c r="U542" s="67">
        <v>42431</v>
      </c>
      <c r="V542" s="4" t="s">
        <v>56</v>
      </c>
      <c r="W542" s="4" t="s">
        <v>1442</v>
      </c>
      <c r="X542" s="173" t="str">
        <f t="array" ref="X5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2" s="173">
        <f t="array" ref="Y5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542" s="173">
        <f>Table1[[#This Row],[V2.0 TEC Requirement (kWh/wk)]]*52/3</f>
        <v>89.266666666666652</v>
      </c>
      <c r="AA542" s="173">
        <f>IF(ISNUMBER(Table1[[#This Row],[Typical Electricity Consumption (TEC) (kWh/yr)]]),Table1[[#This Row],[Typical Electricity Consumption (TEC) (kWh/yr)]]-IF(Table1[[#This Row],[Maximum Document Size Width]]&gt;=275,A3_Annual,0),"")</f>
        <v>46.009599999999992</v>
      </c>
      <c r="AB542" s="173">
        <f t="array" ref="AB5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543" spans="1:28" ht="34.9">
      <c r="A543" s="3">
        <v>2261299</v>
      </c>
      <c r="B543" s="4" t="s">
        <v>1201</v>
      </c>
      <c r="C543" s="4" t="s">
        <v>1417</v>
      </c>
      <c r="D543" s="4" t="s">
        <v>1245</v>
      </c>
      <c r="E543" s="4" t="s">
        <v>1245</v>
      </c>
      <c r="F543" s="4"/>
      <c r="G543" s="4" t="s">
        <v>47</v>
      </c>
      <c r="H543" s="4" t="s">
        <v>48</v>
      </c>
      <c r="I543" s="4">
        <v>356</v>
      </c>
      <c r="J543" s="4">
        <v>216</v>
      </c>
      <c r="K543" s="4"/>
      <c r="L543" s="4" t="s">
        <v>49</v>
      </c>
      <c r="M543" s="4" t="s">
        <v>11</v>
      </c>
      <c r="N543" s="4">
        <v>52</v>
      </c>
      <c r="O543" s="9" t="s">
        <v>50</v>
      </c>
      <c r="P543" s="5">
        <v>2.9820000000000002</v>
      </c>
      <c r="Q543" s="5">
        <v>155.06399999999999</v>
      </c>
      <c r="R543" s="4">
        <v>46.009599999999992</v>
      </c>
      <c r="S543" s="4" t="s">
        <v>1204</v>
      </c>
      <c r="T543" s="67">
        <v>42644</v>
      </c>
      <c r="U543" s="67">
        <v>42431</v>
      </c>
      <c r="V543" s="4" t="s">
        <v>56</v>
      </c>
      <c r="W543" s="4" t="s">
        <v>1443</v>
      </c>
      <c r="X543" s="173" t="str">
        <f t="array" ref="X5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3" s="173">
        <f t="array" ref="Y5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543" s="173">
        <f>Table1[[#This Row],[V2.0 TEC Requirement (kWh/wk)]]*52/3</f>
        <v>89.266666666666652</v>
      </c>
      <c r="AA543" s="173">
        <f>IF(ISNUMBER(Table1[[#This Row],[Typical Electricity Consumption (TEC) (kWh/yr)]]),Table1[[#This Row],[Typical Electricity Consumption (TEC) (kWh/yr)]]-IF(Table1[[#This Row],[Maximum Document Size Width]]&gt;=275,A3_Annual,0),"")</f>
        <v>46.009599999999992</v>
      </c>
      <c r="AB543" s="173">
        <f t="array" ref="AB5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544" spans="1:28" ht="34.9">
      <c r="A544" s="3">
        <v>2293519</v>
      </c>
      <c r="B544" s="4" t="s">
        <v>1201</v>
      </c>
      <c r="C544" s="4" t="s">
        <v>1417</v>
      </c>
      <c r="D544" s="4" t="s">
        <v>1247</v>
      </c>
      <c r="E544" s="4" t="s">
        <v>1247</v>
      </c>
      <c r="F544" s="4"/>
      <c r="G544" s="4" t="s">
        <v>47</v>
      </c>
      <c r="H544" s="4" t="s">
        <v>48</v>
      </c>
      <c r="I544" s="4">
        <v>356</v>
      </c>
      <c r="J544" s="4">
        <v>216</v>
      </c>
      <c r="K544" s="4"/>
      <c r="L544" s="4" t="s">
        <v>49</v>
      </c>
      <c r="M544" s="4" t="s">
        <v>11</v>
      </c>
      <c r="N544" s="4">
        <v>52</v>
      </c>
      <c r="O544" s="9" t="s">
        <v>50</v>
      </c>
      <c r="P544" s="5">
        <v>2.9820000000000002</v>
      </c>
      <c r="Q544" s="5">
        <v>155.06399999999999</v>
      </c>
      <c r="R544" s="4">
        <v>46.009599999999992</v>
      </c>
      <c r="S544" s="4" t="s">
        <v>1204</v>
      </c>
      <c r="T544" s="67">
        <v>42522</v>
      </c>
      <c r="U544" s="67">
        <v>42824</v>
      </c>
      <c r="V544" s="4" t="s">
        <v>56</v>
      </c>
      <c r="W544" s="4" t="s">
        <v>1444</v>
      </c>
      <c r="X544" s="173" t="str">
        <f t="array" ref="X5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4" s="173">
        <f t="array" ref="Y5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544" s="173">
        <f>Table1[[#This Row],[V2.0 TEC Requirement (kWh/wk)]]*52/3</f>
        <v>89.266666666666652</v>
      </c>
      <c r="AA544" s="173">
        <f>IF(ISNUMBER(Table1[[#This Row],[Typical Electricity Consumption (TEC) (kWh/yr)]]),Table1[[#This Row],[Typical Electricity Consumption (TEC) (kWh/yr)]]-IF(Table1[[#This Row],[Maximum Document Size Width]]&gt;=275,A3_Annual,0),"")</f>
        <v>46.009599999999992</v>
      </c>
      <c r="AB544" s="173">
        <f t="array" ref="AB5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545" spans="1:28" ht="34.9">
      <c r="A545" s="3">
        <v>2274674</v>
      </c>
      <c r="B545" s="4" t="s">
        <v>1201</v>
      </c>
      <c r="C545" s="4" t="s">
        <v>1417</v>
      </c>
      <c r="D545" s="4" t="s">
        <v>1249</v>
      </c>
      <c r="E545" s="4" t="s">
        <v>1249</v>
      </c>
      <c r="F545" s="4"/>
      <c r="G545" s="4" t="s">
        <v>47</v>
      </c>
      <c r="H545" s="4" t="s">
        <v>48</v>
      </c>
      <c r="I545" s="4">
        <v>297</v>
      </c>
      <c r="J545" s="4">
        <v>432</v>
      </c>
      <c r="K545" s="4"/>
      <c r="L545" s="4" t="s">
        <v>49</v>
      </c>
      <c r="M545" s="4" t="s">
        <v>11</v>
      </c>
      <c r="N545" s="4">
        <v>50</v>
      </c>
      <c r="O545" s="9" t="s">
        <v>50</v>
      </c>
      <c r="P545" s="5">
        <v>2.14</v>
      </c>
      <c r="Q545" s="5">
        <v>111.28</v>
      </c>
      <c r="R545" s="4">
        <v>33.027799999999999</v>
      </c>
      <c r="S545" s="4" t="s">
        <v>1212</v>
      </c>
      <c r="T545" s="67">
        <v>42751</v>
      </c>
      <c r="U545" s="67">
        <v>42592</v>
      </c>
      <c r="V545" s="4" t="s">
        <v>56</v>
      </c>
      <c r="W545" s="4" t="s">
        <v>1445</v>
      </c>
      <c r="X545" s="173" t="str">
        <f t="array" ref="X5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5" s="173">
        <f t="array" ref="Y5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545" s="173">
        <f>Table1[[#This Row],[V2.0 TEC Requirement (kWh/wk)]]*52/3</f>
        <v>80.599999999999994</v>
      </c>
      <c r="AA545" s="173">
        <f>IF(ISNUMBER(Table1[[#This Row],[Typical Electricity Consumption (TEC) (kWh/yr)]]),Table1[[#This Row],[Typical Electricity Consumption (TEC) (kWh/yr)]]-IF(Table1[[#This Row],[Maximum Document Size Width]]&gt;=275,A3_Annual,0),"")</f>
        <v>33.027799999999999</v>
      </c>
      <c r="AB545" s="173">
        <f t="array" ref="AB5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546" spans="1:28" ht="34.9">
      <c r="A546" s="3">
        <v>2274678</v>
      </c>
      <c r="B546" s="4" t="s">
        <v>1201</v>
      </c>
      <c r="C546" s="4" t="s">
        <v>1417</v>
      </c>
      <c r="D546" s="4" t="s">
        <v>1251</v>
      </c>
      <c r="E546" s="4" t="s">
        <v>1251</v>
      </c>
      <c r="F546" s="4"/>
      <c r="G546" s="4" t="s">
        <v>47</v>
      </c>
      <c r="H546" s="4" t="s">
        <v>48</v>
      </c>
      <c r="I546" s="4">
        <v>297</v>
      </c>
      <c r="J546" s="4">
        <v>432</v>
      </c>
      <c r="K546" s="4"/>
      <c r="L546" s="4" t="s">
        <v>49</v>
      </c>
      <c r="M546" s="4" t="s">
        <v>11</v>
      </c>
      <c r="N546" s="4">
        <v>50</v>
      </c>
      <c r="O546" s="9" t="s">
        <v>50</v>
      </c>
      <c r="P546" s="5">
        <v>2.14</v>
      </c>
      <c r="Q546" s="5">
        <v>111.28</v>
      </c>
      <c r="R546" s="4">
        <v>33.027799999999999</v>
      </c>
      <c r="S546" s="4" t="s">
        <v>1212</v>
      </c>
      <c r="T546" s="67">
        <v>42842</v>
      </c>
      <c r="U546" s="67">
        <v>42592</v>
      </c>
      <c r="V546" s="4" t="s">
        <v>56</v>
      </c>
      <c r="W546" s="4" t="s">
        <v>1446</v>
      </c>
      <c r="X546" s="173" t="str">
        <f t="array" ref="X5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6" s="173">
        <f t="array" ref="Y5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546" s="173">
        <f>Table1[[#This Row],[V2.0 TEC Requirement (kWh/wk)]]*52/3</f>
        <v>80.599999999999994</v>
      </c>
      <c r="AA546" s="173">
        <f>IF(ISNUMBER(Table1[[#This Row],[Typical Electricity Consumption (TEC) (kWh/yr)]]),Table1[[#This Row],[Typical Electricity Consumption (TEC) (kWh/yr)]]-IF(Table1[[#This Row],[Maximum Document Size Width]]&gt;=275,A3_Annual,0),"")</f>
        <v>33.027799999999999</v>
      </c>
      <c r="AB546" s="173">
        <f t="array" ref="AB5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547" spans="1:28" ht="34.9">
      <c r="A547" s="3">
        <v>2274681</v>
      </c>
      <c r="B547" s="4" t="s">
        <v>1201</v>
      </c>
      <c r="C547" s="4" t="s">
        <v>1417</v>
      </c>
      <c r="D547" s="4" t="s">
        <v>1447</v>
      </c>
      <c r="E547" s="4" t="s">
        <v>1447</v>
      </c>
      <c r="F547" s="4"/>
      <c r="G547" s="4" t="s">
        <v>47</v>
      </c>
      <c r="H547" s="4" t="s">
        <v>48</v>
      </c>
      <c r="I547" s="4">
        <v>297</v>
      </c>
      <c r="J547" s="4">
        <v>432</v>
      </c>
      <c r="K547" s="4"/>
      <c r="L547" s="4" t="s">
        <v>49</v>
      </c>
      <c r="M547" s="4" t="s">
        <v>11</v>
      </c>
      <c r="N547" s="4">
        <v>50</v>
      </c>
      <c r="O547" s="9" t="s">
        <v>50</v>
      </c>
      <c r="P547" s="5">
        <v>2.14</v>
      </c>
      <c r="Q547" s="5">
        <v>111.28</v>
      </c>
      <c r="R547" s="4">
        <v>33.027799999999999</v>
      </c>
      <c r="S547" s="4" t="s">
        <v>1212</v>
      </c>
      <c r="T547" s="67">
        <v>42751</v>
      </c>
      <c r="U547" s="67">
        <v>42592</v>
      </c>
      <c r="V547" s="4" t="s">
        <v>56</v>
      </c>
      <c r="W547" s="4" t="s">
        <v>1448</v>
      </c>
      <c r="X547" s="173" t="str">
        <f t="array" ref="X5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7" s="173">
        <f t="array" ref="Y5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547" s="173">
        <f>Table1[[#This Row],[V2.0 TEC Requirement (kWh/wk)]]*52/3</f>
        <v>80.599999999999994</v>
      </c>
      <c r="AA547" s="173">
        <f>IF(ISNUMBER(Table1[[#This Row],[Typical Electricity Consumption (TEC) (kWh/yr)]]),Table1[[#This Row],[Typical Electricity Consumption (TEC) (kWh/yr)]]-IF(Table1[[#This Row],[Maximum Document Size Width]]&gt;=275,A3_Annual,0),"")</f>
        <v>33.027799999999999</v>
      </c>
      <c r="AB547" s="173">
        <f t="array" ref="AB5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548" spans="1:28" ht="34.9">
      <c r="A548" s="3">
        <v>2261302</v>
      </c>
      <c r="B548" s="4" t="s">
        <v>1201</v>
      </c>
      <c r="C548" s="4" t="s">
        <v>1417</v>
      </c>
      <c r="D548" s="4" t="s">
        <v>1253</v>
      </c>
      <c r="E548" s="4" t="s">
        <v>1253</v>
      </c>
      <c r="F548" s="4"/>
      <c r="G548" s="4" t="s">
        <v>47</v>
      </c>
      <c r="H548" s="4" t="s">
        <v>48</v>
      </c>
      <c r="I548" s="4">
        <v>356</v>
      </c>
      <c r="J548" s="4">
        <v>216</v>
      </c>
      <c r="K548" s="4"/>
      <c r="L548" s="4" t="s">
        <v>49</v>
      </c>
      <c r="M548" s="4" t="s">
        <v>11</v>
      </c>
      <c r="N548" s="4">
        <v>62</v>
      </c>
      <c r="O548" s="9" t="s">
        <v>50</v>
      </c>
      <c r="P548" s="5">
        <v>3.8090000000000002</v>
      </c>
      <c r="Q548" s="5">
        <v>198.06800000000001</v>
      </c>
      <c r="R548" s="4">
        <v>56.708599999999997</v>
      </c>
      <c r="S548" s="4" t="s">
        <v>1204</v>
      </c>
      <c r="T548" s="67">
        <v>42522</v>
      </c>
      <c r="U548" s="67">
        <v>42431</v>
      </c>
      <c r="V548" s="4" t="s">
        <v>56</v>
      </c>
      <c r="W548" s="4" t="s">
        <v>1449</v>
      </c>
      <c r="X548" s="173" t="str">
        <f t="array" ref="X5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8" s="173">
        <f t="array" ref="Y5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7.6499999999999995</v>
      </c>
      <c r="Z548" s="173">
        <f>Table1[[#This Row],[V2.0 TEC Requirement (kWh/wk)]]*52/3</f>
        <v>132.6</v>
      </c>
      <c r="AA548" s="173">
        <f>IF(ISNUMBER(Table1[[#This Row],[Typical Electricity Consumption (TEC) (kWh/yr)]]),Table1[[#This Row],[Typical Electricity Consumption (TEC) (kWh/yr)]]-IF(Table1[[#This Row],[Maximum Document Size Width]]&gt;=275,A3_Annual,0),"")</f>
        <v>56.708599999999997</v>
      </c>
      <c r="AB548" s="173">
        <f t="array" ref="AB5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48.2</v>
      </c>
    </row>
    <row r="549" spans="1:28" ht="34.9">
      <c r="A549" s="3">
        <v>2261305</v>
      </c>
      <c r="B549" s="4" t="s">
        <v>1201</v>
      </c>
      <c r="C549" s="4" t="s">
        <v>1417</v>
      </c>
      <c r="D549" s="4" t="s">
        <v>1255</v>
      </c>
      <c r="E549" s="4" t="s">
        <v>1255</v>
      </c>
      <c r="F549" s="4"/>
      <c r="G549" s="4" t="s">
        <v>47</v>
      </c>
      <c r="H549" s="4" t="s">
        <v>48</v>
      </c>
      <c r="I549" s="4">
        <v>356</v>
      </c>
      <c r="J549" s="4">
        <v>216</v>
      </c>
      <c r="K549" s="4"/>
      <c r="L549" s="4" t="s">
        <v>49</v>
      </c>
      <c r="M549" s="4" t="s">
        <v>11</v>
      </c>
      <c r="N549" s="4">
        <v>62</v>
      </c>
      <c r="O549" s="9" t="s">
        <v>50</v>
      </c>
      <c r="P549" s="5">
        <v>3.8090000000000002</v>
      </c>
      <c r="Q549" s="5">
        <v>198.06800000000001</v>
      </c>
      <c r="R549" s="4">
        <v>56.708599999999997</v>
      </c>
      <c r="S549" s="4" t="s">
        <v>1204</v>
      </c>
      <c r="T549" s="67">
        <v>42644</v>
      </c>
      <c r="U549" s="67">
        <v>42431</v>
      </c>
      <c r="V549" s="4" t="s">
        <v>56</v>
      </c>
      <c r="W549" s="4" t="s">
        <v>1450</v>
      </c>
      <c r="X549" s="173" t="str">
        <f t="array" ref="X5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49" s="173">
        <f t="array" ref="Y5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7.6499999999999995</v>
      </c>
      <c r="Z549" s="173">
        <f>Table1[[#This Row],[V2.0 TEC Requirement (kWh/wk)]]*52/3</f>
        <v>132.6</v>
      </c>
      <c r="AA549" s="173">
        <f>IF(ISNUMBER(Table1[[#This Row],[Typical Electricity Consumption (TEC) (kWh/yr)]]),Table1[[#This Row],[Typical Electricity Consumption (TEC) (kWh/yr)]]-IF(Table1[[#This Row],[Maximum Document Size Width]]&gt;=275,A3_Annual,0),"")</f>
        <v>56.708599999999997</v>
      </c>
      <c r="AB549" s="173">
        <f t="array" ref="AB5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48.2</v>
      </c>
    </row>
    <row r="550" spans="1:28" ht="34.9">
      <c r="A550" s="3">
        <v>2274683</v>
      </c>
      <c r="B550" s="4" t="s">
        <v>1201</v>
      </c>
      <c r="C550" s="4" t="s">
        <v>1417</v>
      </c>
      <c r="D550" s="4" t="s">
        <v>1257</v>
      </c>
      <c r="E550" s="4" t="s">
        <v>1257</v>
      </c>
      <c r="F550" s="4"/>
      <c r="G550" s="4" t="s">
        <v>47</v>
      </c>
      <c r="H550" s="4" t="s">
        <v>48</v>
      </c>
      <c r="I550" s="4">
        <v>297</v>
      </c>
      <c r="J550" s="4">
        <v>432</v>
      </c>
      <c r="K550" s="4"/>
      <c r="L550" s="4" t="s">
        <v>49</v>
      </c>
      <c r="M550" s="4" t="s">
        <v>11</v>
      </c>
      <c r="N550" s="4">
        <v>60</v>
      </c>
      <c r="O550" s="9" t="s">
        <v>50</v>
      </c>
      <c r="P550" s="5">
        <v>2.6139999999999999</v>
      </c>
      <c r="Q550" s="5">
        <v>135.928</v>
      </c>
      <c r="R550" s="4">
        <v>39.293799999999997</v>
      </c>
      <c r="S550" s="4" t="s">
        <v>1212</v>
      </c>
      <c r="T550" s="67">
        <v>42751</v>
      </c>
      <c r="U550" s="67">
        <v>42592</v>
      </c>
      <c r="V550" s="4" t="s">
        <v>56</v>
      </c>
      <c r="W550" s="4" t="s">
        <v>1451</v>
      </c>
      <c r="X550" s="173" t="str">
        <f t="array" ref="X5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0" s="173">
        <f t="array" ref="Y5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550" s="173">
        <f>Table1[[#This Row],[V2.0 TEC Requirement (kWh/wk)]]*52/3</f>
        <v>123.93333333333332</v>
      </c>
      <c r="AA550" s="173">
        <f>IF(ISNUMBER(Table1[[#This Row],[Typical Electricity Consumption (TEC) (kWh/yr)]]),Table1[[#This Row],[Typical Electricity Consumption (TEC) (kWh/yr)]]-IF(Table1[[#This Row],[Maximum Document Size Width]]&gt;=275,A3_Annual,0),"")</f>
        <v>39.293799999999997</v>
      </c>
      <c r="AB550" s="173">
        <f t="array" ref="AB5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551" spans="1:28" ht="34.9">
      <c r="A551" s="3">
        <v>2274687</v>
      </c>
      <c r="B551" s="4" t="s">
        <v>1201</v>
      </c>
      <c r="C551" s="4" t="s">
        <v>1417</v>
      </c>
      <c r="D551" s="4" t="s">
        <v>1259</v>
      </c>
      <c r="E551" s="4" t="s">
        <v>1259</v>
      </c>
      <c r="F551" s="4"/>
      <c r="G551" s="4" t="s">
        <v>47</v>
      </c>
      <c r="H551" s="4" t="s">
        <v>48</v>
      </c>
      <c r="I551" s="4">
        <v>297</v>
      </c>
      <c r="J551" s="4">
        <v>432</v>
      </c>
      <c r="K551" s="4"/>
      <c r="L551" s="4" t="s">
        <v>49</v>
      </c>
      <c r="M551" s="4" t="s">
        <v>11</v>
      </c>
      <c r="N551" s="4">
        <v>60</v>
      </c>
      <c r="O551" s="9" t="s">
        <v>50</v>
      </c>
      <c r="P551" s="5">
        <v>2.6139999999999999</v>
      </c>
      <c r="Q551" s="5">
        <v>135.928</v>
      </c>
      <c r="R551" s="4">
        <v>39.293799999999997</v>
      </c>
      <c r="S551" s="4" t="s">
        <v>1212</v>
      </c>
      <c r="T551" s="67">
        <v>42842</v>
      </c>
      <c r="U551" s="67">
        <v>42592</v>
      </c>
      <c r="V551" s="4" t="s">
        <v>56</v>
      </c>
      <c r="W551" s="4" t="s">
        <v>1452</v>
      </c>
      <c r="X551" s="173" t="str">
        <f t="array" ref="X5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1" s="173">
        <f t="array" ref="Y5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551" s="173">
        <f>Table1[[#This Row],[V2.0 TEC Requirement (kWh/wk)]]*52/3</f>
        <v>123.93333333333332</v>
      </c>
      <c r="AA551" s="173">
        <f>IF(ISNUMBER(Table1[[#This Row],[Typical Electricity Consumption (TEC) (kWh/yr)]]),Table1[[#This Row],[Typical Electricity Consumption (TEC) (kWh/yr)]]-IF(Table1[[#This Row],[Maximum Document Size Width]]&gt;=275,A3_Annual,0),"")</f>
        <v>39.293799999999997</v>
      </c>
      <c r="AB551" s="173">
        <f t="array" ref="AB5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552" spans="1:28" ht="34.9">
      <c r="A552" s="3">
        <v>2274690</v>
      </c>
      <c r="B552" s="4" t="s">
        <v>1201</v>
      </c>
      <c r="C552" s="4" t="s">
        <v>1417</v>
      </c>
      <c r="D552" s="4" t="s">
        <v>1453</v>
      </c>
      <c r="E552" s="4" t="s">
        <v>1453</v>
      </c>
      <c r="F552" s="4"/>
      <c r="G552" s="4" t="s">
        <v>47</v>
      </c>
      <c r="H552" s="4" t="s">
        <v>48</v>
      </c>
      <c r="I552" s="4">
        <v>297</v>
      </c>
      <c r="J552" s="4">
        <v>432</v>
      </c>
      <c r="K552" s="4"/>
      <c r="L552" s="4" t="s">
        <v>49</v>
      </c>
      <c r="M552" s="4" t="s">
        <v>11</v>
      </c>
      <c r="N552" s="4">
        <v>60</v>
      </c>
      <c r="O552" s="9" t="s">
        <v>50</v>
      </c>
      <c r="P552" s="5">
        <v>2.6139999999999999</v>
      </c>
      <c r="Q552" s="5">
        <v>135.928</v>
      </c>
      <c r="R552" s="4">
        <v>39.293799999999997</v>
      </c>
      <c r="S552" s="4" t="s">
        <v>1212</v>
      </c>
      <c r="T552" s="67">
        <v>42751</v>
      </c>
      <c r="U552" s="67">
        <v>42592</v>
      </c>
      <c r="V552" s="4" t="s">
        <v>56</v>
      </c>
      <c r="W552" s="4" t="s">
        <v>1454</v>
      </c>
      <c r="X552" s="173" t="str">
        <f t="array" ref="X5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2" s="173">
        <f t="array" ref="Y5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552" s="173">
        <f>Table1[[#This Row],[V2.0 TEC Requirement (kWh/wk)]]*52/3</f>
        <v>123.93333333333332</v>
      </c>
      <c r="AA552" s="173">
        <f>IF(ISNUMBER(Table1[[#This Row],[Typical Electricity Consumption (TEC) (kWh/yr)]]),Table1[[#This Row],[Typical Electricity Consumption (TEC) (kWh/yr)]]-IF(Table1[[#This Row],[Maximum Document Size Width]]&gt;=275,A3_Annual,0),"")</f>
        <v>39.293799999999997</v>
      </c>
      <c r="AB552" s="173">
        <f t="array" ref="AB5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553" spans="1:28" ht="34.9">
      <c r="A553" s="3">
        <v>2261287</v>
      </c>
      <c r="B553" s="4" t="s">
        <v>1201</v>
      </c>
      <c r="C553" s="4" t="s">
        <v>1417</v>
      </c>
      <c r="D553" s="4" t="s">
        <v>1261</v>
      </c>
      <c r="E553" s="4" t="s">
        <v>1261</v>
      </c>
      <c r="F553" s="4"/>
      <c r="G553" s="4" t="s">
        <v>47</v>
      </c>
      <c r="H553" s="4" t="s">
        <v>48</v>
      </c>
      <c r="I553" s="4">
        <v>297</v>
      </c>
      <c r="J553" s="4">
        <v>432</v>
      </c>
      <c r="K553" s="4"/>
      <c r="L553" s="4" t="s">
        <v>49</v>
      </c>
      <c r="M553" s="4" t="s">
        <v>11</v>
      </c>
      <c r="N553" s="4">
        <v>65</v>
      </c>
      <c r="O553" s="9" t="s">
        <v>50</v>
      </c>
      <c r="P553" s="5">
        <v>4.8710000000000004</v>
      </c>
      <c r="Q553" s="5">
        <v>253.292</v>
      </c>
      <c r="R553" s="4">
        <v>68.569799999999987</v>
      </c>
      <c r="S553" s="4" t="s">
        <v>1178</v>
      </c>
      <c r="T553" s="67">
        <v>42522</v>
      </c>
      <c r="U553" s="67">
        <v>42431</v>
      </c>
      <c r="V553" s="4" t="s">
        <v>56</v>
      </c>
      <c r="W553" s="4" t="s">
        <v>1455</v>
      </c>
      <c r="X553" s="173" t="str">
        <f t="array" ref="X5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3" s="173">
        <f t="array" ref="Y5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553" s="173">
        <f>Table1[[#This Row],[V2.0 TEC Requirement (kWh/wk)]]*52/3</f>
        <v>145.6</v>
      </c>
      <c r="AA553" s="173">
        <f>IF(ISNUMBER(Table1[[#This Row],[Typical Electricity Consumption (TEC) (kWh/yr)]]),Table1[[#This Row],[Typical Electricity Consumption (TEC) (kWh/yr)]]-IF(Table1[[#This Row],[Maximum Document Size Width]]&gt;=275,A3_Annual,0),"")</f>
        <v>68.569799999999987</v>
      </c>
      <c r="AB553" s="173">
        <f t="array" ref="AB5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554" spans="1:28" ht="34.9">
      <c r="A554" s="3">
        <v>2261290</v>
      </c>
      <c r="B554" s="4" t="s">
        <v>1201</v>
      </c>
      <c r="C554" s="4" t="s">
        <v>1417</v>
      </c>
      <c r="D554" s="4" t="s">
        <v>1263</v>
      </c>
      <c r="E554" s="4" t="s">
        <v>1263</v>
      </c>
      <c r="F554" s="4"/>
      <c r="G554" s="4" t="s">
        <v>47</v>
      </c>
      <c r="H554" s="4" t="s">
        <v>48</v>
      </c>
      <c r="I554" s="4">
        <v>297</v>
      </c>
      <c r="J554" s="4">
        <v>432</v>
      </c>
      <c r="K554" s="4"/>
      <c r="L554" s="4" t="s">
        <v>49</v>
      </c>
      <c r="M554" s="4" t="s">
        <v>11</v>
      </c>
      <c r="N554" s="4">
        <v>75</v>
      </c>
      <c r="O554" s="9" t="s">
        <v>50</v>
      </c>
      <c r="P554" s="5">
        <v>5.3760000000000003</v>
      </c>
      <c r="Q554" s="5">
        <v>279.55200000000002</v>
      </c>
      <c r="R554" s="4">
        <v>75.1738</v>
      </c>
      <c r="S554" s="4" t="s">
        <v>1178</v>
      </c>
      <c r="T554" s="67">
        <v>42522</v>
      </c>
      <c r="U554" s="67">
        <v>42431</v>
      </c>
      <c r="V554" s="4" t="s">
        <v>56</v>
      </c>
      <c r="W554" s="4" t="s">
        <v>1456</v>
      </c>
      <c r="X554" s="173" t="str">
        <f t="array" ref="X5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4" s="173">
        <f t="array" ref="Y5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554" s="173">
        <f>Table1[[#This Row],[V2.0 TEC Requirement (kWh/wk)]]*52/3</f>
        <v>188.93333333333337</v>
      </c>
      <c r="AA554" s="173">
        <f>IF(ISNUMBER(Table1[[#This Row],[Typical Electricity Consumption (TEC) (kWh/yr)]]),Table1[[#This Row],[Typical Electricity Consumption (TEC) (kWh/yr)]]-IF(Table1[[#This Row],[Maximum Document Size Width]]&gt;=275,A3_Annual,0),"")</f>
        <v>75.1738</v>
      </c>
      <c r="AB554" s="173">
        <f t="array" ref="AB5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555" spans="1:28" ht="34.9">
      <c r="A555" s="3">
        <v>2285509</v>
      </c>
      <c r="B555" s="4" t="s">
        <v>1201</v>
      </c>
      <c r="C555" s="4" t="s">
        <v>1417</v>
      </c>
      <c r="D555" s="4" t="s">
        <v>1265</v>
      </c>
      <c r="E555" s="4" t="s">
        <v>1265</v>
      </c>
      <c r="F555" s="4"/>
      <c r="G555" s="4" t="s">
        <v>47</v>
      </c>
      <c r="H555" s="4" t="s">
        <v>48</v>
      </c>
      <c r="I555" s="4">
        <v>297</v>
      </c>
      <c r="J555" s="4">
        <v>432</v>
      </c>
      <c r="K555" s="4"/>
      <c r="L555" s="4" t="s">
        <v>49</v>
      </c>
      <c r="M555" s="4" t="s">
        <v>14</v>
      </c>
      <c r="N555" s="4">
        <v>20</v>
      </c>
      <c r="O555" s="9" t="s">
        <v>50</v>
      </c>
      <c r="P555" s="5">
        <v>0.72599999999999998</v>
      </c>
      <c r="Q555" s="5">
        <v>37.752000000000002</v>
      </c>
      <c r="R555" s="4">
        <v>14.6328</v>
      </c>
      <c r="S555" s="4" t="s">
        <v>1204</v>
      </c>
      <c r="T555" s="67">
        <v>42856</v>
      </c>
      <c r="U555" s="67">
        <v>42709</v>
      </c>
      <c r="V555" s="4" t="s">
        <v>56</v>
      </c>
      <c r="W555" s="4" t="s">
        <v>1457</v>
      </c>
      <c r="X555" s="173" t="str">
        <f t="array" ref="X5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5" s="173">
        <f t="array" ref="Y5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555" s="173">
        <f>Table1[[#This Row],[V2.0 TEC Requirement (kWh/wk)]]*52/3</f>
        <v>51.133333333333326</v>
      </c>
      <c r="AA555" s="173">
        <f>IF(ISNUMBER(Table1[[#This Row],[Typical Electricity Consumption (TEC) (kWh/yr)]]),Table1[[#This Row],[Typical Electricity Consumption (TEC) (kWh/yr)]]-IF(Table1[[#This Row],[Maximum Document Size Width]]&gt;=275,A3_Annual,0),"")</f>
        <v>14.6328</v>
      </c>
      <c r="AB555" s="173">
        <f t="array" ref="AB5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556" spans="1:28" ht="34.9">
      <c r="A556" s="3">
        <v>2285512</v>
      </c>
      <c r="B556" s="4" t="s">
        <v>1201</v>
      </c>
      <c r="C556" s="4" t="s">
        <v>1417</v>
      </c>
      <c r="D556" s="4" t="s">
        <v>1267</v>
      </c>
      <c r="E556" s="4" t="s">
        <v>1267</v>
      </c>
      <c r="F556" s="4"/>
      <c r="G556" s="4" t="s">
        <v>47</v>
      </c>
      <c r="H556" s="4" t="s">
        <v>48</v>
      </c>
      <c r="I556" s="4">
        <v>297</v>
      </c>
      <c r="J556" s="4">
        <v>432</v>
      </c>
      <c r="K556" s="4"/>
      <c r="L556" s="4" t="s">
        <v>49</v>
      </c>
      <c r="M556" s="4" t="s">
        <v>14</v>
      </c>
      <c r="N556" s="4">
        <v>20</v>
      </c>
      <c r="O556" s="9" t="s">
        <v>50</v>
      </c>
      <c r="P556" s="5">
        <v>0.72599999999999998</v>
      </c>
      <c r="Q556" s="5">
        <v>37.752000000000002</v>
      </c>
      <c r="R556" s="4">
        <v>14.6328</v>
      </c>
      <c r="S556" s="4" t="s">
        <v>1204</v>
      </c>
      <c r="T556" s="67">
        <v>43009</v>
      </c>
      <c r="U556" s="67">
        <v>42709</v>
      </c>
      <c r="V556" s="4" t="s">
        <v>56</v>
      </c>
      <c r="W556" s="4" t="s">
        <v>1458</v>
      </c>
      <c r="X556" s="173" t="str">
        <f t="array" ref="X5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6" s="173">
        <f t="array" ref="Y5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556" s="173">
        <f>Table1[[#This Row],[V2.0 TEC Requirement (kWh/wk)]]*52/3</f>
        <v>51.133333333333326</v>
      </c>
      <c r="AA556" s="173">
        <f>IF(ISNUMBER(Table1[[#This Row],[Typical Electricity Consumption (TEC) (kWh/yr)]]),Table1[[#This Row],[Typical Electricity Consumption (TEC) (kWh/yr)]]-IF(Table1[[#This Row],[Maximum Document Size Width]]&gt;=275,A3_Annual,0),"")</f>
        <v>14.6328</v>
      </c>
      <c r="AB556" s="173">
        <f t="array" ref="AB5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557" spans="1:28" ht="34.9">
      <c r="A557" s="3">
        <v>2262448</v>
      </c>
      <c r="B557" s="4" t="s">
        <v>1201</v>
      </c>
      <c r="C557" s="4" t="s">
        <v>1417</v>
      </c>
      <c r="D557" s="4" t="s">
        <v>1269</v>
      </c>
      <c r="E557" s="4" t="s">
        <v>1269</v>
      </c>
      <c r="F557" s="4"/>
      <c r="G557" s="4" t="s">
        <v>47</v>
      </c>
      <c r="H557" s="4" t="s">
        <v>48</v>
      </c>
      <c r="I557" s="4">
        <v>297</v>
      </c>
      <c r="J557" s="4">
        <v>432</v>
      </c>
      <c r="K557" s="4"/>
      <c r="L557" s="4" t="s">
        <v>49</v>
      </c>
      <c r="M557" s="4" t="s">
        <v>14</v>
      </c>
      <c r="N557" s="4">
        <v>20</v>
      </c>
      <c r="O557" s="9" t="s">
        <v>50</v>
      </c>
      <c r="P557" s="5">
        <v>0.72599999999999998</v>
      </c>
      <c r="Q557" s="5">
        <v>37.752000000000002</v>
      </c>
      <c r="R557" s="4">
        <v>14.6328</v>
      </c>
      <c r="S557" s="4" t="s">
        <v>1204</v>
      </c>
      <c r="T557" s="67">
        <v>42583</v>
      </c>
      <c r="U557" s="67">
        <v>42445</v>
      </c>
      <c r="V557" s="4" t="s">
        <v>56</v>
      </c>
      <c r="W557" s="4" t="s">
        <v>1459</v>
      </c>
      <c r="X557" s="173" t="str">
        <f t="array" ref="X5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7" s="173">
        <f t="array" ref="Y5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557" s="173">
        <f>Table1[[#This Row],[V2.0 TEC Requirement (kWh/wk)]]*52/3</f>
        <v>51.133333333333326</v>
      </c>
      <c r="AA557" s="173">
        <f>IF(ISNUMBER(Table1[[#This Row],[Typical Electricity Consumption (TEC) (kWh/yr)]]),Table1[[#This Row],[Typical Electricity Consumption (TEC) (kWh/yr)]]-IF(Table1[[#This Row],[Maximum Document Size Width]]&gt;=275,A3_Annual,0),"")</f>
        <v>14.6328</v>
      </c>
      <c r="AB557" s="173">
        <f t="array" ref="AB5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558" spans="1:28" ht="34.9">
      <c r="A558" s="3">
        <v>2262451</v>
      </c>
      <c r="B558" s="4" t="s">
        <v>1201</v>
      </c>
      <c r="C558" s="4" t="s">
        <v>1417</v>
      </c>
      <c r="D558" s="4" t="s">
        <v>1271</v>
      </c>
      <c r="E558" s="4" t="s">
        <v>1271</v>
      </c>
      <c r="F558" s="4"/>
      <c r="G558" s="4" t="s">
        <v>47</v>
      </c>
      <c r="H558" s="4" t="s">
        <v>48</v>
      </c>
      <c r="I558" s="4">
        <v>297</v>
      </c>
      <c r="J558" s="4">
        <v>432</v>
      </c>
      <c r="K558" s="4"/>
      <c r="L558" s="4" t="s">
        <v>49</v>
      </c>
      <c r="M558" s="4" t="s">
        <v>14</v>
      </c>
      <c r="N558" s="4">
        <v>20</v>
      </c>
      <c r="O558" s="9" t="s">
        <v>50</v>
      </c>
      <c r="P558" s="5">
        <v>0.72599999999999998</v>
      </c>
      <c r="Q558" s="5">
        <v>37.752000000000002</v>
      </c>
      <c r="R558" s="4">
        <v>14.6328</v>
      </c>
      <c r="S558" s="4" t="s">
        <v>1204</v>
      </c>
      <c r="T558" s="67">
        <v>42583</v>
      </c>
      <c r="U558" s="67">
        <v>42445</v>
      </c>
      <c r="V558" s="4" t="s">
        <v>56</v>
      </c>
      <c r="W558" s="4" t="s">
        <v>1460</v>
      </c>
      <c r="X558" s="173" t="str">
        <f t="array" ref="X5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8" s="173">
        <f t="array" ref="Y5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558" s="173">
        <f>Table1[[#This Row],[V2.0 TEC Requirement (kWh/wk)]]*52/3</f>
        <v>51.133333333333326</v>
      </c>
      <c r="AA558" s="173">
        <f>IF(ISNUMBER(Table1[[#This Row],[Typical Electricity Consumption (TEC) (kWh/yr)]]),Table1[[#This Row],[Typical Electricity Consumption (TEC) (kWh/yr)]]-IF(Table1[[#This Row],[Maximum Document Size Width]]&gt;=275,A3_Annual,0),"")</f>
        <v>14.6328</v>
      </c>
      <c r="AB558" s="173">
        <f t="array" ref="AB5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559" spans="1:28" ht="34.9">
      <c r="A559" s="3">
        <v>2285575</v>
      </c>
      <c r="B559" s="4" t="s">
        <v>1201</v>
      </c>
      <c r="C559" s="4" t="s">
        <v>1417</v>
      </c>
      <c r="D559" s="4" t="s">
        <v>1273</v>
      </c>
      <c r="E559" s="4" t="s">
        <v>1273</v>
      </c>
      <c r="F559" s="4"/>
      <c r="G559" s="4" t="s">
        <v>47</v>
      </c>
      <c r="H559" s="4" t="s">
        <v>48</v>
      </c>
      <c r="I559" s="4">
        <v>297</v>
      </c>
      <c r="J559" s="4">
        <v>432</v>
      </c>
      <c r="K559" s="4"/>
      <c r="L559" s="4" t="s">
        <v>49</v>
      </c>
      <c r="M559" s="4" t="s">
        <v>14</v>
      </c>
      <c r="N559" s="4">
        <v>25</v>
      </c>
      <c r="O559" s="9" t="s">
        <v>50</v>
      </c>
      <c r="P559" s="5">
        <v>0.89900000000000002</v>
      </c>
      <c r="Q559" s="5">
        <v>46.747999999999998</v>
      </c>
      <c r="R559" s="4">
        <v>16.916466666666668</v>
      </c>
      <c r="S559" s="4" t="s">
        <v>1204</v>
      </c>
      <c r="T559" s="67">
        <v>42856</v>
      </c>
      <c r="U559" s="67">
        <v>42709</v>
      </c>
      <c r="V559" s="4" t="s">
        <v>56</v>
      </c>
      <c r="W559" s="4" t="s">
        <v>1461</v>
      </c>
      <c r="X559" s="173" t="str">
        <f t="array" ref="X5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59" s="173">
        <f t="array" ref="Y5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559" s="173">
        <f>Table1[[#This Row],[V2.0 TEC Requirement (kWh/wk)]]*52/3</f>
        <v>62.4</v>
      </c>
      <c r="AA559" s="173">
        <f>IF(ISNUMBER(Table1[[#This Row],[Typical Electricity Consumption (TEC) (kWh/yr)]]),Table1[[#This Row],[Typical Electricity Consumption (TEC) (kWh/yr)]]-IF(Table1[[#This Row],[Maximum Document Size Width]]&gt;=275,A3_Annual,0),"")</f>
        <v>16.916466666666668</v>
      </c>
      <c r="AB559" s="173">
        <f t="array" ref="AB5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560" spans="1:28" ht="34.9">
      <c r="A560" s="3">
        <v>2285587</v>
      </c>
      <c r="B560" s="4" t="s">
        <v>1201</v>
      </c>
      <c r="C560" s="4" t="s">
        <v>1417</v>
      </c>
      <c r="D560" s="4" t="s">
        <v>1275</v>
      </c>
      <c r="E560" s="4" t="s">
        <v>1275</v>
      </c>
      <c r="F560" s="4"/>
      <c r="G560" s="4" t="s">
        <v>47</v>
      </c>
      <c r="H560" s="4" t="s">
        <v>48</v>
      </c>
      <c r="I560" s="4">
        <v>297</v>
      </c>
      <c r="J560" s="4">
        <v>432</v>
      </c>
      <c r="K560" s="4"/>
      <c r="L560" s="4" t="s">
        <v>49</v>
      </c>
      <c r="M560" s="4" t="s">
        <v>14</v>
      </c>
      <c r="N560" s="4">
        <v>25</v>
      </c>
      <c r="O560" s="9" t="s">
        <v>50</v>
      </c>
      <c r="P560" s="5">
        <v>0.89900000000000002</v>
      </c>
      <c r="Q560" s="5">
        <v>46.747999999999998</v>
      </c>
      <c r="R560" s="4">
        <v>16.916466666666668</v>
      </c>
      <c r="S560" s="4" t="s">
        <v>1204</v>
      </c>
      <c r="T560" s="67">
        <v>43009</v>
      </c>
      <c r="U560" s="67">
        <v>42709</v>
      </c>
      <c r="V560" s="4" t="s">
        <v>56</v>
      </c>
      <c r="W560" s="4" t="s">
        <v>1462</v>
      </c>
      <c r="X560" s="173" t="str">
        <f t="array" ref="X5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0" s="173">
        <f t="array" ref="Y5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560" s="173">
        <f>Table1[[#This Row],[V2.0 TEC Requirement (kWh/wk)]]*52/3</f>
        <v>62.4</v>
      </c>
      <c r="AA560" s="173">
        <f>IF(ISNUMBER(Table1[[#This Row],[Typical Electricity Consumption (TEC) (kWh/yr)]]),Table1[[#This Row],[Typical Electricity Consumption (TEC) (kWh/yr)]]-IF(Table1[[#This Row],[Maximum Document Size Width]]&gt;=275,A3_Annual,0),"")</f>
        <v>16.916466666666668</v>
      </c>
      <c r="AB560" s="173">
        <f t="array" ref="AB5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561" spans="1:28" ht="34.9">
      <c r="A561" s="3">
        <v>2262454</v>
      </c>
      <c r="B561" s="4" t="s">
        <v>1201</v>
      </c>
      <c r="C561" s="4" t="s">
        <v>1417</v>
      </c>
      <c r="D561" s="4" t="s">
        <v>1277</v>
      </c>
      <c r="E561" s="4" t="s">
        <v>1277</v>
      </c>
      <c r="F561" s="4"/>
      <c r="G561" s="4" t="s">
        <v>47</v>
      </c>
      <c r="H561" s="4" t="s">
        <v>48</v>
      </c>
      <c r="I561" s="4">
        <v>297</v>
      </c>
      <c r="J561" s="4">
        <v>432</v>
      </c>
      <c r="K561" s="4"/>
      <c r="L561" s="4" t="s">
        <v>49</v>
      </c>
      <c r="M561" s="4" t="s">
        <v>14</v>
      </c>
      <c r="N561" s="4">
        <v>25</v>
      </c>
      <c r="O561" s="9" t="s">
        <v>50</v>
      </c>
      <c r="P561" s="5">
        <v>0.89900000000000002</v>
      </c>
      <c r="Q561" s="5">
        <v>46.747999999999998</v>
      </c>
      <c r="R561" s="4">
        <v>16.916466666666668</v>
      </c>
      <c r="S561" s="4" t="s">
        <v>1204</v>
      </c>
      <c r="T561" s="67">
        <v>42583</v>
      </c>
      <c r="U561" s="67">
        <v>42445</v>
      </c>
      <c r="V561" s="4" t="s">
        <v>56</v>
      </c>
      <c r="W561" s="4" t="s">
        <v>1463</v>
      </c>
      <c r="X561" s="173" t="str">
        <f t="array" ref="X5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1" s="173">
        <f t="array" ref="Y5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561" s="173">
        <f>Table1[[#This Row],[V2.0 TEC Requirement (kWh/wk)]]*52/3</f>
        <v>62.4</v>
      </c>
      <c r="AA561" s="173">
        <f>IF(ISNUMBER(Table1[[#This Row],[Typical Electricity Consumption (TEC) (kWh/yr)]]),Table1[[#This Row],[Typical Electricity Consumption (TEC) (kWh/yr)]]-IF(Table1[[#This Row],[Maximum Document Size Width]]&gt;=275,A3_Annual,0),"")</f>
        <v>16.916466666666668</v>
      </c>
      <c r="AB561" s="173">
        <f t="array" ref="AB5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562" spans="1:28" ht="34.9">
      <c r="A562" s="3">
        <v>2262457</v>
      </c>
      <c r="B562" s="4" t="s">
        <v>1201</v>
      </c>
      <c r="C562" s="4" t="s">
        <v>1417</v>
      </c>
      <c r="D562" s="4" t="s">
        <v>1279</v>
      </c>
      <c r="E562" s="4" t="s">
        <v>1279</v>
      </c>
      <c r="F562" s="4"/>
      <c r="G562" s="4" t="s">
        <v>47</v>
      </c>
      <c r="H562" s="4" t="s">
        <v>48</v>
      </c>
      <c r="I562" s="4">
        <v>297</v>
      </c>
      <c r="J562" s="4">
        <v>432</v>
      </c>
      <c r="K562" s="4"/>
      <c r="L562" s="4" t="s">
        <v>49</v>
      </c>
      <c r="M562" s="4" t="s">
        <v>14</v>
      </c>
      <c r="N562" s="4">
        <v>25</v>
      </c>
      <c r="O562" s="9" t="s">
        <v>50</v>
      </c>
      <c r="P562" s="5">
        <v>0.89900000000000002</v>
      </c>
      <c r="Q562" s="5">
        <v>46.747999999999998</v>
      </c>
      <c r="R562" s="4">
        <v>16.916466666666668</v>
      </c>
      <c r="S562" s="4" t="s">
        <v>1204</v>
      </c>
      <c r="T562" s="67">
        <v>42583</v>
      </c>
      <c r="U562" s="67">
        <v>42445</v>
      </c>
      <c r="V562" s="4" t="s">
        <v>56</v>
      </c>
      <c r="W562" s="4" t="s">
        <v>1464</v>
      </c>
      <c r="X562" s="173" t="str">
        <f t="array" ref="X5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2" s="173">
        <f t="array" ref="Y5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562" s="173">
        <f>Table1[[#This Row],[V2.0 TEC Requirement (kWh/wk)]]*52/3</f>
        <v>62.4</v>
      </c>
      <c r="AA562" s="173">
        <f>IF(ISNUMBER(Table1[[#This Row],[Typical Electricity Consumption (TEC) (kWh/yr)]]),Table1[[#This Row],[Typical Electricity Consumption (TEC) (kWh/yr)]]-IF(Table1[[#This Row],[Maximum Document Size Width]]&gt;=275,A3_Annual,0),"")</f>
        <v>16.916466666666668</v>
      </c>
      <c r="AB562" s="173">
        <f t="array" ref="AB5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563" spans="1:28" ht="34.9">
      <c r="A563" s="3">
        <v>2285380</v>
      </c>
      <c r="B563" s="4" t="s">
        <v>1201</v>
      </c>
      <c r="C563" s="4" t="s">
        <v>1417</v>
      </c>
      <c r="D563" s="4" t="s">
        <v>1281</v>
      </c>
      <c r="E563" s="4" t="s">
        <v>1281</v>
      </c>
      <c r="F563" s="4"/>
      <c r="G563" s="4" t="s">
        <v>47</v>
      </c>
      <c r="H563" s="4" t="s">
        <v>48</v>
      </c>
      <c r="I563" s="4">
        <v>297</v>
      </c>
      <c r="J563" s="4">
        <v>432</v>
      </c>
      <c r="K563" s="4"/>
      <c r="L563" s="4" t="s">
        <v>49</v>
      </c>
      <c r="M563" s="4" t="s">
        <v>14</v>
      </c>
      <c r="N563" s="4">
        <v>30</v>
      </c>
      <c r="O563" s="9" t="s">
        <v>50</v>
      </c>
      <c r="P563" s="5">
        <v>1.1719999999999999</v>
      </c>
      <c r="Q563" s="5">
        <v>60.944000000000003</v>
      </c>
      <c r="R563" s="4">
        <v>20.435133333333333</v>
      </c>
      <c r="S563" s="4" t="s">
        <v>1204</v>
      </c>
      <c r="T563" s="67">
        <v>42856</v>
      </c>
      <c r="U563" s="67">
        <v>42705</v>
      </c>
      <c r="V563" s="4" t="s">
        <v>56</v>
      </c>
      <c r="W563" s="4" t="s">
        <v>1465</v>
      </c>
      <c r="X563" s="173" t="str">
        <f t="array" ref="X5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3" s="173">
        <f t="array" ref="Y5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63" s="173">
        <f>Table1[[#This Row],[V2.0 TEC Requirement (kWh/wk)]]*52/3</f>
        <v>73.666666666666671</v>
      </c>
      <c r="AA563" s="173">
        <f>IF(ISNUMBER(Table1[[#This Row],[Typical Electricity Consumption (TEC) (kWh/yr)]]),Table1[[#This Row],[Typical Electricity Consumption (TEC) (kWh/yr)]]-IF(Table1[[#This Row],[Maximum Document Size Width]]&gt;=275,A3_Annual,0),"")</f>
        <v>20.435133333333333</v>
      </c>
      <c r="AB563" s="173">
        <f t="array" ref="AB5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64" spans="1:28" ht="34.9">
      <c r="A564" s="3">
        <v>2285383</v>
      </c>
      <c r="B564" s="4" t="s">
        <v>1201</v>
      </c>
      <c r="C564" s="4" t="s">
        <v>1417</v>
      </c>
      <c r="D564" s="4" t="s">
        <v>1283</v>
      </c>
      <c r="E564" s="4" t="s">
        <v>1283</v>
      </c>
      <c r="F564" s="4"/>
      <c r="G564" s="4" t="s">
        <v>47</v>
      </c>
      <c r="H564" s="4" t="s">
        <v>48</v>
      </c>
      <c r="I564" s="4">
        <v>297</v>
      </c>
      <c r="J564" s="4">
        <v>432</v>
      </c>
      <c r="K564" s="4"/>
      <c r="L564" s="4" t="s">
        <v>49</v>
      </c>
      <c r="M564" s="4" t="s">
        <v>14</v>
      </c>
      <c r="N564" s="4">
        <v>30</v>
      </c>
      <c r="O564" s="9" t="s">
        <v>50</v>
      </c>
      <c r="P564" s="5">
        <v>1.1719999999999999</v>
      </c>
      <c r="Q564" s="5">
        <v>60.944000000000003</v>
      </c>
      <c r="R564" s="4">
        <v>20.435133333333333</v>
      </c>
      <c r="S564" s="4" t="s">
        <v>1204</v>
      </c>
      <c r="T564" s="67">
        <v>43009</v>
      </c>
      <c r="U564" s="67">
        <v>42705</v>
      </c>
      <c r="V564" s="4" t="s">
        <v>56</v>
      </c>
      <c r="W564" s="4" t="s">
        <v>1466</v>
      </c>
      <c r="X564" s="173" t="str">
        <f t="array" ref="X5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4" s="173">
        <f t="array" ref="Y5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64" s="173">
        <f>Table1[[#This Row],[V2.0 TEC Requirement (kWh/wk)]]*52/3</f>
        <v>73.666666666666671</v>
      </c>
      <c r="AA564" s="173">
        <f>IF(ISNUMBER(Table1[[#This Row],[Typical Electricity Consumption (TEC) (kWh/yr)]]),Table1[[#This Row],[Typical Electricity Consumption (TEC) (kWh/yr)]]-IF(Table1[[#This Row],[Maximum Document Size Width]]&gt;=275,A3_Annual,0),"")</f>
        <v>20.435133333333333</v>
      </c>
      <c r="AB564" s="173">
        <f t="array" ref="AB5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65" spans="1:28" ht="34.9">
      <c r="A565" s="3">
        <v>2285386</v>
      </c>
      <c r="B565" s="4" t="s">
        <v>1201</v>
      </c>
      <c r="C565" s="4" t="s">
        <v>1417</v>
      </c>
      <c r="D565" s="4" t="s">
        <v>1467</v>
      </c>
      <c r="E565" s="4" t="s">
        <v>1467</v>
      </c>
      <c r="F565" s="4"/>
      <c r="G565" s="4" t="s">
        <v>47</v>
      </c>
      <c r="H565" s="4" t="s">
        <v>48</v>
      </c>
      <c r="I565" s="4">
        <v>297</v>
      </c>
      <c r="J565" s="4">
        <v>432</v>
      </c>
      <c r="K565" s="4"/>
      <c r="L565" s="4" t="s">
        <v>49</v>
      </c>
      <c r="M565" s="4" t="s">
        <v>14</v>
      </c>
      <c r="N565" s="4">
        <v>30</v>
      </c>
      <c r="O565" s="9" t="s">
        <v>50</v>
      </c>
      <c r="P565" s="5">
        <v>1.1719999999999999</v>
      </c>
      <c r="Q565" s="5">
        <v>60.944000000000003</v>
      </c>
      <c r="R565" s="4">
        <v>20.435133333333333</v>
      </c>
      <c r="S565" s="4" t="s">
        <v>1204</v>
      </c>
      <c r="T565" s="67">
        <v>42856</v>
      </c>
      <c r="U565" s="67">
        <v>42705</v>
      </c>
      <c r="V565" s="4" t="s">
        <v>56</v>
      </c>
      <c r="W565" s="4" t="s">
        <v>1468</v>
      </c>
      <c r="X565" s="173" t="str">
        <f t="array" ref="X5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5" s="173">
        <f t="array" ref="Y5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65" s="173">
        <f>Table1[[#This Row],[V2.0 TEC Requirement (kWh/wk)]]*52/3</f>
        <v>73.666666666666671</v>
      </c>
      <c r="AA565" s="173">
        <f>IF(ISNUMBER(Table1[[#This Row],[Typical Electricity Consumption (TEC) (kWh/yr)]]),Table1[[#This Row],[Typical Electricity Consumption (TEC) (kWh/yr)]]-IF(Table1[[#This Row],[Maximum Document Size Width]]&gt;=275,A3_Annual,0),"")</f>
        <v>20.435133333333333</v>
      </c>
      <c r="AB565" s="173">
        <f t="array" ref="AB5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66" spans="1:28" ht="34.9">
      <c r="A566" s="3">
        <v>2256027</v>
      </c>
      <c r="B566" s="4" t="s">
        <v>1201</v>
      </c>
      <c r="C566" s="4" t="s">
        <v>1417</v>
      </c>
      <c r="D566" s="4" t="s">
        <v>1285</v>
      </c>
      <c r="E566" s="4" t="s">
        <v>1285</v>
      </c>
      <c r="F566" s="4"/>
      <c r="G566" s="4" t="s">
        <v>47</v>
      </c>
      <c r="H566" s="4" t="s">
        <v>48</v>
      </c>
      <c r="I566" s="4">
        <v>297</v>
      </c>
      <c r="J566" s="4">
        <v>432</v>
      </c>
      <c r="K566" s="4"/>
      <c r="L566" s="4" t="s">
        <v>49</v>
      </c>
      <c r="M566" s="4" t="s">
        <v>14</v>
      </c>
      <c r="N566" s="4">
        <v>30</v>
      </c>
      <c r="O566" s="9" t="s">
        <v>50</v>
      </c>
      <c r="P566" s="5">
        <v>1.1719999999999999</v>
      </c>
      <c r="Q566" s="5">
        <v>60.944000000000003</v>
      </c>
      <c r="R566" s="4">
        <v>20.435133333333333</v>
      </c>
      <c r="S566" s="4" t="s">
        <v>1204</v>
      </c>
      <c r="T566" s="67">
        <v>42527</v>
      </c>
      <c r="U566" s="67">
        <v>42368</v>
      </c>
      <c r="V566" s="4" t="s">
        <v>56</v>
      </c>
      <c r="W566" s="4" t="s">
        <v>1469</v>
      </c>
      <c r="X566" s="173" t="str">
        <f t="array" ref="X5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6" s="173">
        <f t="array" ref="Y5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66" s="173">
        <f>Table1[[#This Row],[V2.0 TEC Requirement (kWh/wk)]]*52/3</f>
        <v>73.666666666666671</v>
      </c>
      <c r="AA566" s="173">
        <f>IF(ISNUMBER(Table1[[#This Row],[Typical Electricity Consumption (TEC) (kWh/yr)]]),Table1[[#This Row],[Typical Electricity Consumption (TEC) (kWh/yr)]]-IF(Table1[[#This Row],[Maximum Document Size Width]]&gt;=275,A3_Annual,0),"")</f>
        <v>20.435133333333333</v>
      </c>
      <c r="AB566" s="173">
        <f t="array" ref="AB5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67" spans="1:28" ht="34.9">
      <c r="A567" s="3">
        <v>2256030</v>
      </c>
      <c r="B567" s="4" t="s">
        <v>1201</v>
      </c>
      <c r="C567" s="4" t="s">
        <v>1417</v>
      </c>
      <c r="D567" s="4" t="s">
        <v>1287</v>
      </c>
      <c r="E567" s="4" t="s">
        <v>1287</v>
      </c>
      <c r="F567" s="4"/>
      <c r="G567" s="4" t="s">
        <v>47</v>
      </c>
      <c r="H567" s="4" t="s">
        <v>48</v>
      </c>
      <c r="I567" s="4">
        <v>297</v>
      </c>
      <c r="J567" s="4">
        <v>432</v>
      </c>
      <c r="K567" s="4"/>
      <c r="L567" s="4" t="s">
        <v>49</v>
      </c>
      <c r="M567" s="4" t="s">
        <v>14</v>
      </c>
      <c r="N567" s="4">
        <v>30</v>
      </c>
      <c r="O567" s="9" t="s">
        <v>50</v>
      </c>
      <c r="P567" s="5">
        <v>1.1719999999999999</v>
      </c>
      <c r="Q567" s="5">
        <v>60.944000000000003</v>
      </c>
      <c r="R567" s="4">
        <v>20.435133333333333</v>
      </c>
      <c r="S567" s="4" t="s">
        <v>1204</v>
      </c>
      <c r="T567" s="67">
        <v>42527</v>
      </c>
      <c r="U567" s="67">
        <v>42368</v>
      </c>
      <c r="V567" s="4" t="s">
        <v>56</v>
      </c>
      <c r="W567" s="4" t="s">
        <v>1470</v>
      </c>
      <c r="X567" s="173" t="str">
        <f t="array" ref="X5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7" s="173">
        <f t="array" ref="Y5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67" s="173">
        <f>Table1[[#This Row],[V2.0 TEC Requirement (kWh/wk)]]*52/3</f>
        <v>73.666666666666671</v>
      </c>
      <c r="AA567" s="173">
        <f>IF(ISNUMBER(Table1[[#This Row],[Typical Electricity Consumption (TEC) (kWh/yr)]]),Table1[[#This Row],[Typical Electricity Consumption (TEC) (kWh/yr)]]-IF(Table1[[#This Row],[Maximum Document Size Width]]&gt;=275,A3_Annual,0),"")</f>
        <v>20.435133333333333</v>
      </c>
      <c r="AB567" s="173">
        <f t="array" ref="AB5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68" spans="1:28" ht="34.9">
      <c r="A568" s="3">
        <v>2264224</v>
      </c>
      <c r="B568" s="4" t="s">
        <v>1201</v>
      </c>
      <c r="C568" s="4" t="s">
        <v>1417</v>
      </c>
      <c r="D568" s="4" t="s">
        <v>1289</v>
      </c>
      <c r="E568" s="4" t="s">
        <v>1289</v>
      </c>
      <c r="F568" s="4"/>
      <c r="G568" s="4" t="s">
        <v>47</v>
      </c>
      <c r="H568" s="4" t="s">
        <v>48</v>
      </c>
      <c r="I568" s="4">
        <v>297</v>
      </c>
      <c r="J568" s="4">
        <v>432</v>
      </c>
      <c r="K568" s="4"/>
      <c r="L568" s="4" t="s">
        <v>49</v>
      </c>
      <c r="M568" s="4" t="s">
        <v>14</v>
      </c>
      <c r="N568" s="4">
        <v>30</v>
      </c>
      <c r="O568" s="9" t="s">
        <v>50</v>
      </c>
      <c r="P568" s="5">
        <v>1.1719999999999999</v>
      </c>
      <c r="Q568" s="5">
        <v>60.944000000000003</v>
      </c>
      <c r="R568" s="4">
        <v>20.435133333333333</v>
      </c>
      <c r="S568" s="4" t="s">
        <v>1204</v>
      </c>
      <c r="T568" s="67">
        <v>42583</v>
      </c>
      <c r="U568" s="67">
        <v>42473</v>
      </c>
      <c r="V568" s="4" t="s">
        <v>56</v>
      </c>
      <c r="W568" s="4" t="s">
        <v>1471</v>
      </c>
      <c r="X568" s="173" t="str">
        <f t="array" ref="X5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8" s="173">
        <f t="array" ref="Y5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568" s="173">
        <f>Table1[[#This Row],[V2.0 TEC Requirement (kWh/wk)]]*52/3</f>
        <v>73.666666666666671</v>
      </c>
      <c r="AA568" s="173">
        <f>IF(ISNUMBER(Table1[[#This Row],[Typical Electricity Consumption (TEC) (kWh/yr)]]),Table1[[#This Row],[Typical Electricity Consumption (TEC) (kWh/yr)]]-IF(Table1[[#This Row],[Maximum Document Size Width]]&gt;=275,A3_Annual,0),"")</f>
        <v>20.435133333333333</v>
      </c>
      <c r="AB568" s="173">
        <f t="array" ref="AB5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569" spans="1:28" ht="34.9">
      <c r="A569" s="3">
        <v>2278541</v>
      </c>
      <c r="B569" s="4" t="s">
        <v>1201</v>
      </c>
      <c r="C569" s="4" t="s">
        <v>1417</v>
      </c>
      <c r="D569" s="4" t="s">
        <v>1291</v>
      </c>
      <c r="E569" s="4" t="s">
        <v>1291</v>
      </c>
      <c r="F569" s="4"/>
      <c r="G569" s="4" t="s">
        <v>47</v>
      </c>
      <c r="H569" s="4" t="s">
        <v>48</v>
      </c>
      <c r="I569" s="4">
        <v>216</v>
      </c>
      <c r="J569" s="4">
        <v>356</v>
      </c>
      <c r="K569" s="4"/>
      <c r="L569" s="4" t="s">
        <v>49</v>
      </c>
      <c r="M569" s="4" t="s">
        <v>14</v>
      </c>
      <c r="N569" s="4">
        <v>31</v>
      </c>
      <c r="O569" s="9" t="s">
        <v>50</v>
      </c>
      <c r="P569" s="5">
        <v>1.208</v>
      </c>
      <c r="Q569" s="5">
        <v>62.816000000000003</v>
      </c>
      <c r="R569" s="4">
        <v>20.931299999999997</v>
      </c>
      <c r="S569" s="4" t="s">
        <v>1212</v>
      </c>
      <c r="T569" s="67">
        <v>42753</v>
      </c>
      <c r="U569" s="67">
        <v>42619</v>
      </c>
      <c r="V569" s="4" t="s">
        <v>56</v>
      </c>
      <c r="W569" s="4" t="s">
        <v>1472</v>
      </c>
      <c r="X569" s="173" t="str">
        <f t="array" ref="X5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69" s="173">
        <f t="array" ref="Y5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569" s="173">
        <f>Table1[[#This Row],[V2.0 TEC Requirement (kWh/wk)]]*52/3</f>
        <v>71.933333333333337</v>
      </c>
      <c r="AA569" s="173">
        <f>IF(ISNUMBER(Table1[[#This Row],[Typical Electricity Consumption (TEC) (kWh/yr)]]),Table1[[#This Row],[Typical Electricity Consumption (TEC) (kWh/yr)]]-IF(Table1[[#This Row],[Maximum Document Size Width]]&gt;=275,A3_Annual,0),"")</f>
        <v>20.931299999999997</v>
      </c>
      <c r="AB569" s="173">
        <f t="array" ref="AB5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570" spans="1:28" ht="34.9">
      <c r="A570" s="3">
        <v>2278544</v>
      </c>
      <c r="B570" s="4" t="s">
        <v>1201</v>
      </c>
      <c r="C570" s="4" t="s">
        <v>1417</v>
      </c>
      <c r="D570" s="4" t="s">
        <v>1293</v>
      </c>
      <c r="E570" s="4" t="s">
        <v>1293</v>
      </c>
      <c r="F570" s="4"/>
      <c r="G570" s="4" t="s">
        <v>47</v>
      </c>
      <c r="H570" s="4" t="s">
        <v>48</v>
      </c>
      <c r="I570" s="4">
        <v>216</v>
      </c>
      <c r="J570" s="4">
        <v>356</v>
      </c>
      <c r="K570" s="4"/>
      <c r="L570" s="4" t="s">
        <v>49</v>
      </c>
      <c r="M570" s="4" t="s">
        <v>14</v>
      </c>
      <c r="N570" s="4">
        <v>31</v>
      </c>
      <c r="O570" s="9" t="s">
        <v>50</v>
      </c>
      <c r="P570" s="5">
        <v>1.208</v>
      </c>
      <c r="Q570" s="5">
        <v>62.816000000000003</v>
      </c>
      <c r="R570" s="4">
        <v>20.931299999999997</v>
      </c>
      <c r="S570" s="4" t="s">
        <v>1212</v>
      </c>
      <c r="T570" s="67">
        <v>42877</v>
      </c>
      <c r="U570" s="67">
        <v>42619</v>
      </c>
      <c r="V570" s="4" t="s">
        <v>56</v>
      </c>
      <c r="W570" s="4" t="s">
        <v>1473</v>
      </c>
      <c r="X570" s="173" t="str">
        <f t="array" ref="X5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0" s="173">
        <f t="array" ref="Y5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570" s="173">
        <f>Table1[[#This Row],[V2.0 TEC Requirement (kWh/wk)]]*52/3</f>
        <v>71.933333333333337</v>
      </c>
      <c r="AA570" s="173">
        <f>IF(ISNUMBER(Table1[[#This Row],[Typical Electricity Consumption (TEC) (kWh/yr)]]),Table1[[#This Row],[Typical Electricity Consumption (TEC) (kWh/yr)]]-IF(Table1[[#This Row],[Maximum Document Size Width]]&gt;=275,A3_Annual,0),"")</f>
        <v>20.931299999999997</v>
      </c>
      <c r="AB570" s="173">
        <f t="array" ref="AB5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571" spans="1:28" ht="34.9">
      <c r="A571" s="3">
        <v>2285387</v>
      </c>
      <c r="B571" s="4" t="s">
        <v>1201</v>
      </c>
      <c r="C571" s="4" t="s">
        <v>1417</v>
      </c>
      <c r="D571" s="4" t="s">
        <v>1295</v>
      </c>
      <c r="E571" s="4" t="s">
        <v>1295</v>
      </c>
      <c r="F571" s="4"/>
      <c r="G571" s="4" t="s">
        <v>47</v>
      </c>
      <c r="H571" s="4" t="s">
        <v>48</v>
      </c>
      <c r="I571" s="4">
        <v>297</v>
      </c>
      <c r="J571" s="4">
        <v>432</v>
      </c>
      <c r="K571" s="4"/>
      <c r="L571" s="4" t="s">
        <v>49</v>
      </c>
      <c r="M571" s="4" t="s">
        <v>14</v>
      </c>
      <c r="N571" s="4">
        <v>35</v>
      </c>
      <c r="O571" s="9" t="s">
        <v>50</v>
      </c>
      <c r="P571" s="5">
        <v>1.347</v>
      </c>
      <c r="Q571" s="5">
        <v>70.043999999999997</v>
      </c>
      <c r="R571" s="4">
        <v>22.6538</v>
      </c>
      <c r="S571" s="4" t="s">
        <v>1204</v>
      </c>
      <c r="T571" s="67">
        <v>42856</v>
      </c>
      <c r="U571" s="67">
        <v>42705</v>
      </c>
      <c r="V571" s="4" t="s">
        <v>56</v>
      </c>
      <c r="W571" s="4" t="s">
        <v>1474</v>
      </c>
      <c r="X571" s="173" t="str">
        <f t="array" ref="X5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1" s="173">
        <f t="array" ref="Y5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571" s="173">
        <f>Table1[[#This Row],[V2.0 TEC Requirement (kWh/wk)]]*52/3</f>
        <v>91</v>
      </c>
      <c r="AA571" s="173">
        <f>IF(ISNUMBER(Table1[[#This Row],[Typical Electricity Consumption (TEC) (kWh/yr)]]),Table1[[#This Row],[Typical Electricity Consumption (TEC) (kWh/yr)]]-IF(Table1[[#This Row],[Maximum Document Size Width]]&gt;=275,A3_Annual,0),"")</f>
        <v>22.6538</v>
      </c>
      <c r="AB571" s="173">
        <f t="array" ref="AB5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572" spans="1:28" ht="34.9">
      <c r="A572" s="3">
        <v>2285390</v>
      </c>
      <c r="B572" s="4" t="s">
        <v>1201</v>
      </c>
      <c r="C572" s="4" t="s">
        <v>1417</v>
      </c>
      <c r="D572" s="4" t="s">
        <v>1297</v>
      </c>
      <c r="E572" s="4" t="s">
        <v>1297</v>
      </c>
      <c r="F572" s="4"/>
      <c r="G572" s="4" t="s">
        <v>47</v>
      </c>
      <c r="H572" s="4" t="s">
        <v>48</v>
      </c>
      <c r="I572" s="4">
        <v>297</v>
      </c>
      <c r="J572" s="4">
        <v>432</v>
      </c>
      <c r="K572" s="4"/>
      <c r="L572" s="4" t="s">
        <v>49</v>
      </c>
      <c r="M572" s="4" t="s">
        <v>14</v>
      </c>
      <c r="N572" s="4">
        <v>35</v>
      </c>
      <c r="O572" s="9" t="s">
        <v>50</v>
      </c>
      <c r="P572" s="5">
        <v>1.347</v>
      </c>
      <c r="Q572" s="5">
        <v>70.043999999999997</v>
      </c>
      <c r="R572" s="4">
        <v>22.6538</v>
      </c>
      <c r="S572" s="4" t="s">
        <v>1204</v>
      </c>
      <c r="T572" s="67">
        <v>43009</v>
      </c>
      <c r="U572" s="67">
        <v>42705</v>
      </c>
      <c r="V572" s="4" t="s">
        <v>56</v>
      </c>
      <c r="W572" s="4" t="s">
        <v>1475</v>
      </c>
      <c r="X572" s="173" t="str">
        <f t="array" ref="X5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2" s="173">
        <f t="array" ref="Y5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572" s="173">
        <f>Table1[[#This Row],[V2.0 TEC Requirement (kWh/wk)]]*52/3</f>
        <v>91</v>
      </c>
      <c r="AA572" s="173">
        <f>IF(ISNUMBER(Table1[[#This Row],[Typical Electricity Consumption (TEC) (kWh/yr)]]),Table1[[#This Row],[Typical Electricity Consumption (TEC) (kWh/yr)]]-IF(Table1[[#This Row],[Maximum Document Size Width]]&gt;=275,A3_Annual,0),"")</f>
        <v>22.6538</v>
      </c>
      <c r="AB572" s="173">
        <f t="array" ref="AB5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573" spans="1:28" ht="34.9">
      <c r="A573" s="3">
        <v>2285393</v>
      </c>
      <c r="B573" s="4" t="s">
        <v>1201</v>
      </c>
      <c r="C573" s="4" t="s">
        <v>1417</v>
      </c>
      <c r="D573" s="4" t="s">
        <v>1476</v>
      </c>
      <c r="E573" s="4" t="s">
        <v>1476</v>
      </c>
      <c r="F573" s="4"/>
      <c r="G573" s="4" t="s">
        <v>47</v>
      </c>
      <c r="H573" s="4" t="s">
        <v>48</v>
      </c>
      <c r="I573" s="4">
        <v>297</v>
      </c>
      <c r="J573" s="4">
        <v>432</v>
      </c>
      <c r="K573" s="4"/>
      <c r="L573" s="4" t="s">
        <v>49</v>
      </c>
      <c r="M573" s="4" t="s">
        <v>14</v>
      </c>
      <c r="N573" s="4">
        <v>35</v>
      </c>
      <c r="O573" s="9" t="s">
        <v>50</v>
      </c>
      <c r="P573" s="5">
        <v>1.347</v>
      </c>
      <c r="Q573" s="5">
        <v>70.043999999999997</v>
      </c>
      <c r="R573" s="4">
        <v>22.6538</v>
      </c>
      <c r="S573" s="4" t="s">
        <v>1204</v>
      </c>
      <c r="T573" s="67">
        <v>42856</v>
      </c>
      <c r="U573" s="67">
        <v>42705</v>
      </c>
      <c r="V573" s="4" t="s">
        <v>56</v>
      </c>
      <c r="W573" s="4" t="s">
        <v>1477</v>
      </c>
      <c r="X573" s="173" t="str">
        <f t="array" ref="X5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3" s="173">
        <f t="array" ref="Y5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573" s="173">
        <f>Table1[[#This Row],[V2.0 TEC Requirement (kWh/wk)]]*52/3</f>
        <v>91</v>
      </c>
      <c r="AA573" s="173">
        <f>IF(ISNUMBER(Table1[[#This Row],[Typical Electricity Consumption (TEC) (kWh/yr)]]),Table1[[#This Row],[Typical Electricity Consumption (TEC) (kWh/yr)]]-IF(Table1[[#This Row],[Maximum Document Size Width]]&gt;=275,A3_Annual,0),"")</f>
        <v>22.6538</v>
      </c>
      <c r="AB573" s="173">
        <f t="array" ref="AB5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574" spans="1:28" ht="34.9">
      <c r="A574" s="3">
        <v>2256063</v>
      </c>
      <c r="B574" s="4" t="s">
        <v>1201</v>
      </c>
      <c r="C574" s="4" t="s">
        <v>1417</v>
      </c>
      <c r="D574" s="4" t="s">
        <v>1299</v>
      </c>
      <c r="E574" s="4" t="s">
        <v>1299</v>
      </c>
      <c r="F574" s="4"/>
      <c r="G574" s="4" t="s">
        <v>47</v>
      </c>
      <c r="H574" s="4" t="s">
        <v>48</v>
      </c>
      <c r="I574" s="4">
        <v>297</v>
      </c>
      <c r="J574" s="4">
        <v>432</v>
      </c>
      <c r="K574" s="4"/>
      <c r="L574" s="4" t="s">
        <v>49</v>
      </c>
      <c r="M574" s="4" t="s">
        <v>14</v>
      </c>
      <c r="N574" s="4">
        <v>35</v>
      </c>
      <c r="O574" s="9" t="s">
        <v>50</v>
      </c>
      <c r="P574" s="5">
        <v>1.347</v>
      </c>
      <c r="Q574" s="5">
        <v>70.043999999999997</v>
      </c>
      <c r="R574" s="4">
        <v>22.6538</v>
      </c>
      <c r="S574" s="4" t="s">
        <v>1204</v>
      </c>
      <c r="T574" s="67">
        <v>42527</v>
      </c>
      <c r="U574" s="67">
        <v>42368</v>
      </c>
      <c r="V574" s="4" t="s">
        <v>56</v>
      </c>
      <c r="W574" s="4" t="s">
        <v>1478</v>
      </c>
      <c r="X574" s="173" t="str">
        <f t="array" ref="X5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4" s="173">
        <f t="array" ref="Y5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574" s="173">
        <f>Table1[[#This Row],[V2.0 TEC Requirement (kWh/wk)]]*52/3</f>
        <v>91</v>
      </c>
      <c r="AA574" s="173">
        <f>IF(ISNUMBER(Table1[[#This Row],[Typical Electricity Consumption (TEC) (kWh/yr)]]),Table1[[#This Row],[Typical Electricity Consumption (TEC) (kWh/yr)]]-IF(Table1[[#This Row],[Maximum Document Size Width]]&gt;=275,A3_Annual,0),"")</f>
        <v>22.6538</v>
      </c>
      <c r="AB574" s="173">
        <f t="array" ref="AB5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575" spans="1:28" ht="34.9">
      <c r="A575" s="3">
        <v>2256066</v>
      </c>
      <c r="B575" s="4" t="s">
        <v>1201</v>
      </c>
      <c r="C575" s="4" t="s">
        <v>1417</v>
      </c>
      <c r="D575" s="4" t="s">
        <v>1301</v>
      </c>
      <c r="E575" s="4" t="s">
        <v>1301</v>
      </c>
      <c r="F575" s="4"/>
      <c r="G575" s="4" t="s">
        <v>47</v>
      </c>
      <c r="H575" s="4" t="s">
        <v>48</v>
      </c>
      <c r="I575" s="4">
        <v>297</v>
      </c>
      <c r="J575" s="4">
        <v>432</v>
      </c>
      <c r="K575" s="4"/>
      <c r="L575" s="4" t="s">
        <v>49</v>
      </c>
      <c r="M575" s="4" t="s">
        <v>14</v>
      </c>
      <c r="N575" s="4">
        <v>35</v>
      </c>
      <c r="O575" s="9" t="s">
        <v>50</v>
      </c>
      <c r="P575" s="5">
        <v>1.347</v>
      </c>
      <c r="Q575" s="5">
        <v>70.043999999999997</v>
      </c>
      <c r="R575" s="4">
        <v>22.6538</v>
      </c>
      <c r="S575" s="4" t="s">
        <v>1204</v>
      </c>
      <c r="T575" s="67">
        <v>42527</v>
      </c>
      <c r="U575" s="67">
        <v>42368</v>
      </c>
      <c r="V575" s="4" t="s">
        <v>56</v>
      </c>
      <c r="W575" s="4" t="s">
        <v>1479</v>
      </c>
      <c r="X575" s="173" t="str">
        <f t="array" ref="X5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5" s="173">
        <f t="array" ref="Y5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575" s="173">
        <f>Table1[[#This Row],[V2.0 TEC Requirement (kWh/wk)]]*52/3</f>
        <v>91</v>
      </c>
      <c r="AA575" s="173">
        <f>IF(ISNUMBER(Table1[[#This Row],[Typical Electricity Consumption (TEC) (kWh/yr)]]),Table1[[#This Row],[Typical Electricity Consumption (TEC) (kWh/yr)]]-IF(Table1[[#This Row],[Maximum Document Size Width]]&gt;=275,A3_Annual,0),"")</f>
        <v>22.6538</v>
      </c>
      <c r="AB575" s="173">
        <f t="array" ref="AB5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576" spans="1:28" ht="34.9">
      <c r="A576" s="3">
        <v>2264247</v>
      </c>
      <c r="B576" s="4" t="s">
        <v>1201</v>
      </c>
      <c r="C576" s="4" t="s">
        <v>1417</v>
      </c>
      <c r="D576" s="4" t="s">
        <v>1303</v>
      </c>
      <c r="E576" s="4" t="s">
        <v>1303</v>
      </c>
      <c r="F576" s="4"/>
      <c r="G576" s="4" t="s">
        <v>47</v>
      </c>
      <c r="H576" s="4" t="s">
        <v>48</v>
      </c>
      <c r="I576" s="4">
        <v>297</v>
      </c>
      <c r="J576" s="4">
        <v>432</v>
      </c>
      <c r="K576" s="4"/>
      <c r="L576" s="4" t="s">
        <v>49</v>
      </c>
      <c r="M576" s="4" t="s">
        <v>14</v>
      </c>
      <c r="N576" s="4">
        <v>35</v>
      </c>
      <c r="O576" s="9" t="s">
        <v>50</v>
      </c>
      <c r="P576" s="5">
        <v>1.347</v>
      </c>
      <c r="Q576" s="5">
        <v>70.043999999999997</v>
      </c>
      <c r="R576" s="4">
        <v>22.6538</v>
      </c>
      <c r="S576" s="4" t="s">
        <v>1204</v>
      </c>
      <c r="T576" s="67">
        <v>42583</v>
      </c>
      <c r="U576" s="67">
        <v>42474</v>
      </c>
      <c r="V576" s="4" t="s">
        <v>56</v>
      </c>
      <c r="W576" s="4" t="s">
        <v>1480</v>
      </c>
      <c r="X576" s="173" t="str">
        <f t="array" ref="X5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6" s="173">
        <f t="array" ref="Y5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576" s="173">
        <f>Table1[[#This Row],[V2.0 TEC Requirement (kWh/wk)]]*52/3</f>
        <v>91</v>
      </c>
      <c r="AA576" s="173">
        <f>IF(ISNUMBER(Table1[[#This Row],[Typical Electricity Consumption (TEC) (kWh/yr)]]),Table1[[#This Row],[Typical Electricity Consumption (TEC) (kWh/yr)]]-IF(Table1[[#This Row],[Maximum Document Size Width]]&gt;=275,A3_Annual,0),"")</f>
        <v>22.6538</v>
      </c>
      <c r="AB576" s="173">
        <f t="array" ref="AB5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577" spans="1:28" ht="34.9">
      <c r="A577" s="3">
        <v>2278547</v>
      </c>
      <c r="B577" s="4" t="s">
        <v>1201</v>
      </c>
      <c r="C577" s="4" t="s">
        <v>1417</v>
      </c>
      <c r="D577" s="4" t="s">
        <v>1305</v>
      </c>
      <c r="E577" s="4" t="s">
        <v>1305</v>
      </c>
      <c r="F577" s="4"/>
      <c r="G577" s="4" t="s">
        <v>47</v>
      </c>
      <c r="H577" s="4" t="s">
        <v>48</v>
      </c>
      <c r="I577" s="4">
        <v>216</v>
      </c>
      <c r="J577" s="4">
        <v>356</v>
      </c>
      <c r="K577" s="4"/>
      <c r="L577" s="4" t="s">
        <v>49</v>
      </c>
      <c r="M577" s="4" t="s">
        <v>14</v>
      </c>
      <c r="N577" s="4">
        <v>42</v>
      </c>
      <c r="O577" s="9" t="s">
        <v>50</v>
      </c>
      <c r="P577" s="5">
        <v>1.7829999999999999</v>
      </c>
      <c r="Q577" s="5">
        <v>92.715999999999994</v>
      </c>
      <c r="R577" s="4">
        <v>28.451800000000002</v>
      </c>
      <c r="S577" s="4" t="s">
        <v>1212</v>
      </c>
      <c r="T577" s="67">
        <v>42753</v>
      </c>
      <c r="U577" s="67">
        <v>42619</v>
      </c>
      <c r="V577" s="4" t="s">
        <v>56</v>
      </c>
      <c r="W577" s="4" t="s">
        <v>1481</v>
      </c>
      <c r="X577" s="173" t="str">
        <f t="array" ref="X5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7" s="173">
        <f t="array" ref="Y5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577" s="173">
        <f>Table1[[#This Row],[V2.0 TEC Requirement (kWh/wk)]]*52/3</f>
        <v>110.06666666666668</v>
      </c>
      <c r="AA577" s="173">
        <f>IF(ISNUMBER(Table1[[#This Row],[Typical Electricity Consumption (TEC) (kWh/yr)]]),Table1[[#This Row],[Typical Electricity Consumption (TEC) (kWh/yr)]]-IF(Table1[[#This Row],[Maximum Document Size Width]]&gt;=275,A3_Annual,0),"")</f>
        <v>28.451800000000002</v>
      </c>
      <c r="AB577" s="173">
        <f t="array" ref="AB5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578" spans="1:28" ht="34.9">
      <c r="A578" s="3">
        <v>2286169</v>
      </c>
      <c r="B578" s="4" t="s">
        <v>1201</v>
      </c>
      <c r="C578" s="4" t="s">
        <v>1417</v>
      </c>
      <c r="D578" s="4" t="s">
        <v>1307</v>
      </c>
      <c r="E578" s="4" t="s">
        <v>1307</v>
      </c>
      <c r="F578" s="4"/>
      <c r="G578" s="4" t="s">
        <v>47</v>
      </c>
      <c r="H578" s="4" t="s">
        <v>48</v>
      </c>
      <c r="I578" s="4">
        <v>216</v>
      </c>
      <c r="J578" s="4">
        <v>356</v>
      </c>
      <c r="K578" s="4"/>
      <c r="L578" s="4" t="s">
        <v>49</v>
      </c>
      <c r="M578" s="4" t="s">
        <v>14</v>
      </c>
      <c r="N578" s="4">
        <v>42</v>
      </c>
      <c r="O578" s="9" t="s">
        <v>50</v>
      </c>
      <c r="P578" s="5">
        <v>1.7829999999999999</v>
      </c>
      <c r="Q578" s="5">
        <v>92.715999999999994</v>
      </c>
      <c r="R578" s="4">
        <v>28.451800000000002</v>
      </c>
      <c r="S578" s="4" t="s">
        <v>1212</v>
      </c>
      <c r="T578" s="67">
        <v>42877</v>
      </c>
      <c r="U578" s="67">
        <v>42718</v>
      </c>
      <c r="V578" s="4" t="s">
        <v>56</v>
      </c>
      <c r="W578" s="4" t="s">
        <v>1482</v>
      </c>
      <c r="X578" s="173" t="str">
        <f t="array" ref="X5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8" s="173">
        <f t="array" ref="Y5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578" s="173">
        <f>Table1[[#This Row],[V2.0 TEC Requirement (kWh/wk)]]*52/3</f>
        <v>110.06666666666668</v>
      </c>
      <c r="AA578" s="173">
        <f>IF(ISNUMBER(Table1[[#This Row],[Typical Electricity Consumption (TEC) (kWh/yr)]]),Table1[[#This Row],[Typical Electricity Consumption (TEC) (kWh/yr)]]-IF(Table1[[#This Row],[Maximum Document Size Width]]&gt;=275,A3_Annual,0),"")</f>
        <v>28.451800000000002</v>
      </c>
      <c r="AB578" s="173">
        <f t="array" ref="AB5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579" spans="1:28" ht="34.9">
      <c r="A579" s="3">
        <v>2285495</v>
      </c>
      <c r="B579" s="4" t="s">
        <v>1201</v>
      </c>
      <c r="C579" s="4" t="s">
        <v>1417</v>
      </c>
      <c r="D579" s="4" t="s">
        <v>1309</v>
      </c>
      <c r="E579" s="4" t="s">
        <v>1309</v>
      </c>
      <c r="F579" s="4"/>
      <c r="G579" s="4" t="s">
        <v>47</v>
      </c>
      <c r="H579" s="4" t="s">
        <v>48</v>
      </c>
      <c r="I579" s="4">
        <v>297</v>
      </c>
      <c r="J579" s="4">
        <v>432</v>
      </c>
      <c r="K579" s="4"/>
      <c r="L579" s="4" t="s">
        <v>49</v>
      </c>
      <c r="M579" s="4" t="s">
        <v>14</v>
      </c>
      <c r="N579" s="4">
        <v>45</v>
      </c>
      <c r="O579" s="9" t="s">
        <v>50</v>
      </c>
      <c r="P579" s="5">
        <v>1.79</v>
      </c>
      <c r="Q579" s="5">
        <v>93.08</v>
      </c>
      <c r="R579" s="4">
        <v>28.5688</v>
      </c>
      <c r="S579" s="4" t="s">
        <v>1204</v>
      </c>
      <c r="T579" s="67">
        <v>42856</v>
      </c>
      <c r="U579" s="67">
        <v>42709</v>
      </c>
      <c r="V579" s="4" t="s">
        <v>56</v>
      </c>
      <c r="W579" s="4" t="s">
        <v>1483</v>
      </c>
      <c r="X579" s="173" t="str">
        <f t="array" ref="X5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79" s="173">
        <f t="array" ref="Y5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579" s="173">
        <f>Table1[[#This Row],[V2.0 TEC Requirement (kWh/wk)]]*52/3</f>
        <v>125.66666666666667</v>
      </c>
      <c r="AA579" s="173">
        <f>IF(ISNUMBER(Table1[[#This Row],[Typical Electricity Consumption (TEC) (kWh/yr)]]),Table1[[#This Row],[Typical Electricity Consumption (TEC) (kWh/yr)]]-IF(Table1[[#This Row],[Maximum Document Size Width]]&gt;=275,A3_Annual,0),"")</f>
        <v>28.5688</v>
      </c>
      <c r="AB579" s="173">
        <f t="array" ref="AB5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580" spans="1:28" ht="34.9">
      <c r="A580" s="3">
        <v>2285500</v>
      </c>
      <c r="B580" s="4" t="s">
        <v>1201</v>
      </c>
      <c r="C580" s="4" t="s">
        <v>1417</v>
      </c>
      <c r="D580" s="4" t="s">
        <v>1311</v>
      </c>
      <c r="E580" s="4" t="s">
        <v>1311</v>
      </c>
      <c r="F580" s="4"/>
      <c r="G580" s="4" t="s">
        <v>47</v>
      </c>
      <c r="H580" s="4" t="s">
        <v>48</v>
      </c>
      <c r="I580" s="4">
        <v>297</v>
      </c>
      <c r="J580" s="4">
        <v>432</v>
      </c>
      <c r="K580" s="4"/>
      <c r="L580" s="4" t="s">
        <v>49</v>
      </c>
      <c r="M580" s="4" t="s">
        <v>14</v>
      </c>
      <c r="N580" s="4">
        <v>45</v>
      </c>
      <c r="O580" s="9" t="s">
        <v>50</v>
      </c>
      <c r="P580" s="5">
        <v>1.79</v>
      </c>
      <c r="Q580" s="5">
        <v>93.08</v>
      </c>
      <c r="R580" s="4">
        <v>28.5688</v>
      </c>
      <c r="S580" s="4" t="s">
        <v>1204</v>
      </c>
      <c r="T580" s="67">
        <v>43009</v>
      </c>
      <c r="U580" s="67">
        <v>42709</v>
      </c>
      <c r="V580" s="4" t="s">
        <v>56</v>
      </c>
      <c r="W580" s="4" t="s">
        <v>1484</v>
      </c>
      <c r="X580" s="173" t="str">
        <f t="array" ref="X5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0" s="173">
        <f t="array" ref="Y5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580" s="173">
        <f>Table1[[#This Row],[V2.0 TEC Requirement (kWh/wk)]]*52/3</f>
        <v>125.66666666666667</v>
      </c>
      <c r="AA580" s="173">
        <f>IF(ISNUMBER(Table1[[#This Row],[Typical Electricity Consumption (TEC) (kWh/yr)]]),Table1[[#This Row],[Typical Electricity Consumption (TEC) (kWh/yr)]]-IF(Table1[[#This Row],[Maximum Document Size Width]]&gt;=275,A3_Annual,0),"")</f>
        <v>28.5688</v>
      </c>
      <c r="AB580" s="173">
        <f t="array" ref="AB5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581" spans="1:28" ht="34.9">
      <c r="A581" s="3">
        <v>2285498</v>
      </c>
      <c r="B581" s="4" t="s">
        <v>1201</v>
      </c>
      <c r="C581" s="4" t="s">
        <v>1417</v>
      </c>
      <c r="D581" s="4" t="s">
        <v>1485</v>
      </c>
      <c r="E581" s="4" t="s">
        <v>1485</v>
      </c>
      <c r="F581" s="4"/>
      <c r="G581" s="4" t="s">
        <v>47</v>
      </c>
      <c r="H581" s="4" t="s">
        <v>48</v>
      </c>
      <c r="I581" s="4">
        <v>297</v>
      </c>
      <c r="J581" s="4">
        <v>432</v>
      </c>
      <c r="K581" s="4"/>
      <c r="L581" s="4" t="s">
        <v>49</v>
      </c>
      <c r="M581" s="4" t="s">
        <v>14</v>
      </c>
      <c r="N581" s="4">
        <v>45</v>
      </c>
      <c r="O581" s="9" t="s">
        <v>50</v>
      </c>
      <c r="P581" s="5">
        <v>1.79</v>
      </c>
      <c r="Q581" s="5">
        <v>93.08</v>
      </c>
      <c r="R581" s="4">
        <v>28.5688</v>
      </c>
      <c r="S581" s="4" t="s">
        <v>1204</v>
      </c>
      <c r="T581" s="67">
        <v>42856</v>
      </c>
      <c r="U581" s="67">
        <v>42709</v>
      </c>
      <c r="V581" s="4" t="s">
        <v>56</v>
      </c>
      <c r="W581" s="4" t="s">
        <v>1486</v>
      </c>
      <c r="X581" s="173" t="str">
        <f t="array" ref="X5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1" s="173">
        <f t="array" ref="Y5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581" s="173">
        <f>Table1[[#This Row],[V2.0 TEC Requirement (kWh/wk)]]*52/3</f>
        <v>125.66666666666667</v>
      </c>
      <c r="AA581" s="173">
        <f>IF(ISNUMBER(Table1[[#This Row],[Typical Electricity Consumption (TEC) (kWh/yr)]]),Table1[[#This Row],[Typical Electricity Consumption (TEC) (kWh/yr)]]-IF(Table1[[#This Row],[Maximum Document Size Width]]&gt;=275,A3_Annual,0),"")</f>
        <v>28.5688</v>
      </c>
      <c r="AB581" s="173">
        <f t="array" ref="AB5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582" spans="1:28" ht="34.9">
      <c r="A582" s="3">
        <v>2256087</v>
      </c>
      <c r="B582" s="4" t="s">
        <v>1201</v>
      </c>
      <c r="C582" s="4" t="s">
        <v>1417</v>
      </c>
      <c r="D582" s="4" t="s">
        <v>1313</v>
      </c>
      <c r="E582" s="4" t="s">
        <v>1313</v>
      </c>
      <c r="F582" s="4"/>
      <c r="G582" s="4" t="s">
        <v>47</v>
      </c>
      <c r="H582" s="4" t="s">
        <v>48</v>
      </c>
      <c r="I582" s="4">
        <v>297</v>
      </c>
      <c r="J582" s="4">
        <v>432</v>
      </c>
      <c r="K582" s="4"/>
      <c r="L582" s="4" t="s">
        <v>49</v>
      </c>
      <c r="M582" s="4" t="s">
        <v>14</v>
      </c>
      <c r="N582" s="4">
        <v>45</v>
      </c>
      <c r="O582" s="9" t="s">
        <v>50</v>
      </c>
      <c r="P582" s="5">
        <v>1.79</v>
      </c>
      <c r="Q582" s="5">
        <v>93.08</v>
      </c>
      <c r="R582" s="4">
        <v>28.5688</v>
      </c>
      <c r="S582" s="4" t="s">
        <v>1204</v>
      </c>
      <c r="T582" s="67">
        <v>42527</v>
      </c>
      <c r="U582" s="67">
        <v>42368</v>
      </c>
      <c r="V582" s="4" t="s">
        <v>56</v>
      </c>
      <c r="W582" s="4" t="s">
        <v>1487</v>
      </c>
      <c r="X582" s="173" t="str">
        <f t="array" ref="X5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2" s="173">
        <f t="array" ref="Y5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582" s="173">
        <f>Table1[[#This Row],[V2.0 TEC Requirement (kWh/wk)]]*52/3</f>
        <v>125.66666666666667</v>
      </c>
      <c r="AA582" s="173">
        <f>IF(ISNUMBER(Table1[[#This Row],[Typical Electricity Consumption (TEC) (kWh/yr)]]),Table1[[#This Row],[Typical Electricity Consumption (TEC) (kWh/yr)]]-IF(Table1[[#This Row],[Maximum Document Size Width]]&gt;=275,A3_Annual,0),"")</f>
        <v>28.5688</v>
      </c>
      <c r="AB582" s="173">
        <f t="array" ref="AB5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583" spans="1:28" ht="34.9">
      <c r="A583" s="3">
        <v>2256090</v>
      </c>
      <c r="B583" s="4" t="s">
        <v>1201</v>
      </c>
      <c r="C583" s="4" t="s">
        <v>1417</v>
      </c>
      <c r="D583" s="4" t="s">
        <v>1315</v>
      </c>
      <c r="E583" s="4" t="s">
        <v>1315</v>
      </c>
      <c r="F583" s="4"/>
      <c r="G583" s="4" t="s">
        <v>47</v>
      </c>
      <c r="H583" s="4" t="s">
        <v>48</v>
      </c>
      <c r="I583" s="4">
        <v>297</v>
      </c>
      <c r="J583" s="4">
        <v>432</v>
      </c>
      <c r="K583" s="4"/>
      <c r="L583" s="4" t="s">
        <v>49</v>
      </c>
      <c r="M583" s="4" t="s">
        <v>14</v>
      </c>
      <c r="N583" s="4">
        <v>45</v>
      </c>
      <c r="O583" s="9" t="s">
        <v>50</v>
      </c>
      <c r="P583" s="5">
        <v>1.79</v>
      </c>
      <c r="Q583" s="5">
        <v>93.08</v>
      </c>
      <c r="R583" s="4">
        <v>28.5688</v>
      </c>
      <c r="S583" s="4" t="s">
        <v>1204</v>
      </c>
      <c r="T583" s="67">
        <v>42527</v>
      </c>
      <c r="U583" s="67">
        <v>42368</v>
      </c>
      <c r="V583" s="4" t="s">
        <v>56</v>
      </c>
      <c r="W583" s="4" t="s">
        <v>1488</v>
      </c>
      <c r="X583" s="173" t="str">
        <f t="array" ref="X5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3" s="173">
        <f t="array" ref="Y5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583" s="173">
        <f>Table1[[#This Row],[V2.0 TEC Requirement (kWh/wk)]]*52/3</f>
        <v>125.66666666666667</v>
      </c>
      <c r="AA583" s="173">
        <f>IF(ISNUMBER(Table1[[#This Row],[Typical Electricity Consumption (TEC) (kWh/yr)]]),Table1[[#This Row],[Typical Electricity Consumption (TEC) (kWh/yr)]]-IF(Table1[[#This Row],[Maximum Document Size Width]]&gt;=275,A3_Annual,0),"")</f>
        <v>28.5688</v>
      </c>
      <c r="AB583" s="173">
        <f t="array" ref="AB5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584" spans="1:28" ht="34.9">
      <c r="A584" s="3">
        <v>2264250</v>
      </c>
      <c r="B584" s="4" t="s">
        <v>1201</v>
      </c>
      <c r="C584" s="4" t="s">
        <v>1417</v>
      </c>
      <c r="D584" s="4" t="s">
        <v>1317</v>
      </c>
      <c r="E584" s="4" t="s">
        <v>1317</v>
      </c>
      <c r="F584" s="4"/>
      <c r="G584" s="4" t="s">
        <v>47</v>
      </c>
      <c r="H584" s="4" t="s">
        <v>48</v>
      </c>
      <c r="I584" s="4">
        <v>297</v>
      </c>
      <c r="J584" s="4">
        <v>432</v>
      </c>
      <c r="K584" s="4"/>
      <c r="L584" s="4" t="s">
        <v>49</v>
      </c>
      <c r="M584" s="4" t="s">
        <v>14</v>
      </c>
      <c r="N584" s="4">
        <v>45</v>
      </c>
      <c r="O584" s="9" t="s">
        <v>50</v>
      </c>
      <c r="P584" s="5">
        <v>1.79</v>
      </c>
      <c r="Q584" s="5">
        <v>93.08</v>
      </c>
      <c r="R584" s="4">
        <v>28.5688</v>
      </c>
      <c r="S584" s="4" t="s">
        <v>1204</v>
      </c>
      <c r="T584" s="67">
        <v>42583</v>
      </c>
      <c r="U584" s="67">
        <v>42474</v>
      </c>
      <c r="V584" s="4" t="s">
        <v>56</v>
      </c>
      <c r="W584" s="4" t="s">
        <v>1489</v>
      </c>
      <c r="X584" s="173" t="str">
        <f t="array" ref="X5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4" s="173">
        <f t="array" ref="Y5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584" s="173">
        <f>Table1[[#This Row],[V2.0 TEC Requirement (kWh/wk)]]*52/3</f>
        <v>125.66666666666667</v>
      </c>
      <c r="AA584" s="173">
        <f>IF(ISNUMBER(Table1[[#This Row],[Typical Electricity Consumption (TEC) (kWh/yr)]]),Table1[[#This Row],[Typical Electricity Consumption (TEC) (kWh/yr)]]-IF(Table1[[#This Row],[Maximum Document Size Width]]&gt;=275,A3_Annual,0),"")</f>
        <v>28.5688</v>
      </c>
      <c r="AB584" s="173">
        <f t="array" ref="AB5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585" spans="1:28" ht="34.9">
      <c r="A585" s="3">
        <v>2285552</v>
      </c>
      <c r="B585" s="4" t="s">
        <v>1201</v>
      </c>
      <c r="C585" s="4" t="s">
        <v>1417</v>
      </c>
      <c r="D585" s="4" t="s">
        <v>1319</v>
      </c>
      <c r="E585" s="4" t="s">
        <v>1319</v>
      </c>
      <c r="F585" s="4"/>
      <c r="G585" s="4" t="s">
        <v>47</v>
      </c>
      <c r="H585" s="4" t="s">
        <v>48</v>
      </c>
      <c r="I585" s="4">
        <v>297</v>
      </c>
      <c r="J585" s="4">
        <v>432</v>
      </c>
      <c r="K585" s="4"/>
      <c r="L585" s="4" t="s">
        <v>49</v>
      </c>
      <c r="M585" s="4" t="s">
        <v>14</v>
      </c>
      <c r="N585" s="4">
        <v>55</v>
      </c>
      <c r="O585" s="9" t="s">
        <v>50</v>
      </c>
      <c r="P585" s="5">
        <v>2.504</v>
      </c>
      <c r="Q585" s="5">
        <v>130.208</v>
      </c>
      <c r="R585" s="4">
        <v>37.824799999999996</v>
      </c>
      <c r="S585" s="4" t="s">
        <v>1204</v>
      </c>
      <c r="T585" s="67">
        <v>42856</v>
      </c>
      <c r="U585" s="67">
        <v>42709</v>
      </c>
      <c r="V585" s="4" t="s">
        <v>56</v>
      </c>
      <c r="W585" s="4" t="s">
        <v>1490</v>
      </c>
      <c r="X585" s="173" t="str">
        <f t="array" ref="X5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5" s="173">
        <f t="array" ref="Y5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585" s="173">
        <f>Table1[[#This Row],[V2.0 TEC Requirement (kWh/wk)]]*52/3</f>
        <v>160.33333333333334</v>
      </c>
      <c r="AA585" s="173">
        <f>IF(ISNUMBER(Table1[[#This Row],[Typical Electricity Consumption (TEC) (kWh/yr)]]),Table1[[#This Row],[Typical Electricity Consumption (TEC) (kWh/yr)]]-IF(Table1[[#This Row],[Maximum Document Size Width]]&gt;=275,A3_Annual,0),"")</f>
        <v>37.824799999999996</v>
      </c>
      <c r="AB585" s="173">
        <f t="array" ref="AB5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586" spans="1:28" ht="34.9">
      <c r="A586" s="3">
        <v>2285502</v>
      </c>
      <c r="B586" s="4" t="s">
        <v>1201</v>
      </c>
      <c r="C586" s="4" t="s">
        <v>1417</v>
      </c>
      <c r="D586" s="4" t="s">
        <v>1321</v>
      </c>
      <c r="E586" s="4" t="s">
        <v>1321</v>
      </c>
      <c r="F586" s="4"/>
      <c r="G586" s="4" t="s">
        <v>47</v>
      </c>
      <c r="H586" s="4" t="s">
        <v>48</v>
      </c>
      <c r="I586" s="4">
        <v>297</v>
      </c>
      <c r="J586" s="4">
        <v>432</v>
      </c>
      <c r="K586" s="4"/>
      <c r="L586" s="4" t="s">
        <v>49</v>
      </c>
      <c r="M586" s="4" t="s">
        <v>14</v>
      </c>
      <c r="N586" s="4">
        <v>60</v>
      </c>
      <c r="O586" s="9" t="s">
        <v>50</v>
      </c>
      <c r="P586" s="5">
        <v>2.7530000000000001</v>
      </c>
      <c r="Q586" s="5">
        <v>143.15600000000001</v>
      </c>
      <c r="R586" s="4">
        <v>41.061799999999998</v>
      </c>
      <c r="S586" s="4" t="s">
        <v>1204</v>
      </c>
      <c r="T586" s="67">
        <v>42856</v>
      </c>
      <c r="U586" s="67">
        <v>42709</v>
      </c>
      <c r="V586" s="4" t="s">
        <v>56</v>
      </c>
      <c r="W586" s="4" t="s">
        <v>1491</v>
      </c>
      <c r="X586" s="173" t="str">
        <f t="array" ref="X5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6" s="173">
        <f t="array" ref="Y5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586" s="173">
        <f>Table1[[#This Row],[V2.0 TEC Requirement (kWh/wk)]]*52/3</f>
        <v>177.66666666666666</v>
      </c>
      <c r="AA586" s="173">
        <f>IF(ISNUMBER(Table1[[#This Row],[Typical Electricity Consumption (TEC) (kWh/yr)]]),Table1[[#This Row],[Typical Electricity Consumption (TEC) (kWh/yr)]]-IF(Table1[[#This Row],[Maximum Document Size Width]]&gt;=275,A3_Annual,0),"")</f>
        <v>41.061799999999998</v>
      </c>
      <c r="AB586" s="173">
        <f t="array" ref="AB5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587" spans="1:28" ht="34.9">
      <c r="A587" s="3">
        <v>2285505</v>
      </c>
      <c r="B587" s="4" t="s">
        <v>1201</v>
      </c>
      <c r="C587" s="4" t="s">
        <v>1417</v>
      </c>
      <c r="D587" s="4" t="s">
        <v>1323</v>
      </c>
      <c r="E587" s="4" t="s">
        <v>1323</v>
      </c>
      <c r="F587" s="4"/>
      <c r="G587" s="4" t="s">
        <v>47</v>
      </c>
      <c r="H587" s="4" t="s">
        <v>48</v>
      </c>
      <c r="I587" s="4">
        <v>297</v>
      </c>
      <c r="J587" s="4">
        <v>432</v>
      </c>
      <c r="K587" s="4"/>
      <c r="L587" s="4" t="s">
        <v>49</v>
      </c>
      <c r="M587" s="4" t="s">
        <v>14</v>
      </c>
      <c r="N587" s="4">
        <v>60</v>
      </c>
      <c r="O587" s="9" t="s">
        <v>50</v>
      </c>
      <c r="P587" s="5">
        <v>2.7530000000000001</v>
      </c>
      <c r="Q587" s="5">
        <v>143.15600000000001</v>
      </c>
      <c r="R587" s="4">
        <v>41.061799999999998</v>
      </c>
      <c r="S587" s="4" t="s">
        <v>1204</v>
      </c>
      <c r="T587" s="67">
        <v>43009</v>
      </c>
      <c r="U587" s="67">
        <v>42709</v>
      </c>
      <c r="V587" s="4" t="s">
        <v>56</v>
      </c>
      <c r="W587" s="4" t="s">
        <v>1492</v>
      </c>
      <c r="X587" s="173" t="str">
        <f t="array" ref="X5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7" s="173">
        <f t="array" ref="Y5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587" s="173">
        <f>Table1[[#This Row],[V2.0 TEC Requirement (kWh/wk)]]*52/3</f>
        <v>177.66666666666666</v>
      </c>
      <c r="AA587" s="173">
        <f>IF(ISNUMBER(Table1[[#This Row],[Typical Electricity Consumption (TEC) (kWh/yr)]]),Table1[[#This Row],[Typical Electricity Consumption (TEC) (kWh/yr)]]-IF(Table1[[#This Row],[Maximum Document Size Width]]&gt;=275,A3_Annual,0),"")</f>
        <v>41.061799999999998</v>
      </c>
      <c r="AB587" s="173">
        <f t="array" ref="AB5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588" spans="1:28" ht="34.9">
      <c r="A588" s="3">
        <v>2285507</v>
      </c>
      <c r="B588" s="4" t="s">
        <v>1201</v>
      </c>
      <c r="C588" s="4" t="s">
        <v>1417</v>
      </c>
      <c r="D588" s="4" t="s">
        <v>1493</v>
      </c>
      <c r="E588" s="4" t="s">
        <v>1493</v>
      </c>
      <c r="F588" s="4"/>
      <c r="G588" s="4" t="s">
        <v>47</v>
      </c>
      <c r="H588" s="4" t="s">
        <v>48</v>
      </c>
      <c r="I588" s="4">
        <v>297</v>
      </c>
      <c r="J588" s="4">
        <v>432</v>
      </c>
      <c r="K588" s="4"/>
      <c r="L588" s="4" t="s">
        <v>49</v>
      </c>
      <c r="M588" s="4" t="s">
        <v>14</v>
      </c>
      <c r="N588" s="4">
        <v>60</v>
      </c>
      <c r="O588" s="9" t="s">
        <v>50</v>
      </c>
      <c r="P588" s="5">
        <v>2.7530000000000001</v>
      </c>
      <c r="Q588" s="5">
        <v>143.15600000000001</v>
      </c>
      <c r="R588" s="4">
        <v>41.061799999999998</v>
      </c>
      <c r="S588" s="4" t="s">
        <v>1204</v>
      </c>
      <c r="T588" s="67">
        <v>42856</v>
      </c>
      <c r="U588" s="67">
        <v>42709</v>
      </c>
      <c r="V588" s="4" t="s">
        <v>56</v>
      </c>
      <c r="W588" s="4" t="s">
        <v>1494</v>
      </c>
      <c r="X588" s="173" t="str">
        <f t="array" ref="X5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8" s="173">
        <f t="array" ref="Y5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588" s="173">
        <f>Table1[[#This Row],[V2.0 TEC Requirement (kWh/wk)]]*52/3</f>
        <v>177.66666666666666</v>
      </c>
      <c r="AA588" s="173">
        <f>IF(ISNUMBER(Table1[[#This Row],[Typical Electricity Consumption (TEC) (kWh/yr)]]),Table1[[#This Row],[Typical Electricity Consumption (TEC) (kWh/yr)]]-IF(Table1[[#This Row],[Maximum Document Size Width]]&gt;=275,A3_Annual,0),"")</f>
        <v>41.061799999999998</v>
      </c>
      <c r="AB588" s="173">
        <f t="array" ref="AB5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589" spans="1:28" ht="34.9">
      <c r="A589" s="3">
        <v>2256094</v>
      </c>
      <c r="B589" s="4" t="s">
        <v>1201</v>
      </c>
      <c r="C589" s="4" t="s">
        <v>1417</v>
      </c>
      <c r="D589" s="4" t="s">
        <v>1325</v>
      </c>
      <c r="E589" s="4" t="s">
        <v>1325</v>
      </c>
      <c r="F589" s="4"/>
      <c r="G589" s="4" t="s">
        <v>47</v>
      </c>
      <c r="H589" s="4" t="s">
        <v>48</v>
      </c>
      <c r="I589" s="4">
        <v>297</v>
      </c>
      <c r="J589" s="4">
        <v>432</v>
      </c>
      <c r="K589" s="4"/>
      <c r="L589" s="4" t="s">
        <v>49</v>
      </c>
      <c r="M589" s="4" t="s">
        <v>14</v>
      </c>
      <c r="N589" s="4">
        <v>60</v>
      </c>
      <c r="O589" s="9" t="s">
        <v>50</v>
      </c>
      <c r="P589" s="5">
        <v>2.7530000000000001</v>
      </c>
      <c r="Q589" s="5">
        <v>143.15600000000001</v>
      </c>
      <c r="R589" s="4">
        <v>41.061799999999998</v>
      </c>
      <c r="S589" s="4" t="s">
        <v>1204</v>
      </c>
      <c r="T589" s="67">
        <v>42527</v>
      </c>
      <c r="U589" s="67">
        <v>42368</v>
      </c>
      <c r="V589" s="4" t="s">
        <v>56</v>
      </c>
      <c r="W589" s="4" t="s">
        <v>1495</v>
      </c>
      <c r="X589" s="173" t="str">
        <f t="array" ref="X5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89" s="173">
        <f t="array" ref="Y5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589" s="173">
        <f>Table1[[#This Row],[V2.0 TEC Requirement (kWh/wk)]]*52/3</f>
        <v>177.66666666666666</v>
      </c>
      <c r="AA589" s="173">
        <f>IF(ISNUMBER(Table1[[#This Row],[Typical Electricity Consumption (TEC) (kWh/yr)]]),Table1[[#This Row],[Typical Electricity Consumption (TEC) (kWh/yr)]]-IF(Table1[[#This Row],[Maximum Document Size Width]]&gt;=275,A3_Annual,0),"")</f>
        <v>41.061799999999998</v>
      </c>
      <c r="AB589" s="173">
        <f t="array" ref="AB5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590" spans="1:28" ht="34.9">
      <c r="A590" s="3">
        <v>2256097</v>
      </c>
      <c r="B590" s="4" t="s">
        <v>1201</v>
      </c>
      <c r="C590" s="4" t="s">
        <v>1417</v>
      </c>
      <c r="D590" s="4" t="s">
        <v>1327</v>
      </c>
      <c r="E590" s="4" t="s">
        <v>1327</v>
      </c>
      <c r="F590" s="4"/>
      <c r="G590" s="4" t="s">
        <v>47</v>
      </c>
      <c r="H590" s="4" t="s">
        <v>48</v>
      </c>
      <c r="I590" s="4">
        <v>297</v>
      </c>
      <c r="J590" s="4">
        <v>432</v>
      </c>
      <c r="K590" s="4"/>
      <c r="L590" s="4" t="s">
        <v>49</v>
      </c>
      <c r="M590" s="4" t="s">
        <v>14</v>
      </c>
      <c r="N590" s="4">
        <v>60</v>
      </c>
      <c r="O590" s="9" t="s">
        <v>50</v>
      </c>
      <c r="P590" s="5">
        <v>2.7530000000000001</v>
      </c>
      <c r="Q590" s="5">
        <v>143.15600000000001</v>
      </c>
      <c r="R590" s="4">
        <v>41.061799999999998</v>
      </c>
      <c r="S590" s="4" t="s">
        <v>1204</v>
      </c>
      <c r="T590" s="67">
        <v>42527</v>
      </c>
      <c r="U590" s="67">
        <v>42368</v>
      </c>
      <c r="V590" s="4" t="s">
        <v>56</v>
      </c>
      <c r="W590" s="4" t="s">
        <v>1496</v>
      </c>
      <c r="X590" s="173" t="str">
        <f t="array" ref="X5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0" s="173">
        <f t="array" ref="Y5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590" s="173">
        <f>Table1[[#This Row],[V2.0 TEC Requirement (kWh/wk)]]*52/3</f>
        <v>177.66666666666666</v>
      </c>
      <c r="AA590" s="173">
        <f>IF(ISNUMBER(Table1[[#This Row],[Typical Electricity Consumption (TEC) (kWh/yr)]]),Table1[[#This Row],[Typical Electricity Consumption (TEC) (kWh/yr)]]-IF(Table1[[#This Row],[Maximum Document Size Width]]&gt;=275,A3_Annual,0),"")</f>
        <v>41.061799999999998</v>
      </c>
      <c r="AB590" s="173">
        <f t="array" ref="AB5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591" spans="1:28" ht="34.9">
      <c r="A591" s="3">
        <v>2264253</v>
      </c>
      <c r="B591" s="4" t="s">
        <v>1201</v>
      </c>
      <c r="C591" s="4" t="s">
        <v>1417</v>
      </c>
      <c r="D591" s="4" t="s">
        <v>1329</v>
      </c>
      <c r="E591" s="4" t="s">
        <v>1329</v>
      </c>
      <c r="F591" s="4"/>
      <c r="G591" s="4" t="s">
        <v>47</v>
      </c>
      <c r="H591" s="4" t="s">
        <v>48</v>
      </c>
      <c r="I591" s="4">
        <v>297</v>
      </c>
      <c r="J591" s="4">
        <v>432</v>
      </c>
      <c r="K591" s="4"/>
      <c r="L591" s="4" t="s">
        <v>49</v>
      </c>
      <c r="M591" s="4" t="s">
        <v>14</v>
      </c>
      <c r="N591" s="4">
        <v>60</v>
      </c>
      <c r="O591" s="9" t="s">
        <v>50</v>
      </c>
      <c r="P591" s="5">
        <v>2.7530000000000001</v>
      </c>
      <c r="Q591" s="5">
        <v>143.15600000000001</v>
      </c>
      <c r="R591" s="4">
        <v>41.061799999999998</v>
      </c>
      <c r="S591" s="4" t="s">
        <v>1204</v>
      </c>
      <c r="T591" s="67">
        <v>42583</v>
      </c>
      <c r="U591" s="67">
        <v>42474</v>
      </c>
      <c r="V591" s="4" t="s">
        <v>56</v>
      </c>
      <c r="W591" s="4" t="s">
        <v>1497</v>
      </c>
      <c r="X591" s="173" t="str">
        <f t="array" ref="X5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1" s="173">
        <f t="array" ref="Y5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591" s="173">
        <f>Table1[[#This Row],[V2.0 TEC Requirement (kWh/wk)]]*52/3</f>
        <v>177.66666666666666</v>
      </c>
      <c r="AA591" s="173">
        <f>IF(ISNUMBER(Table1[[#This Row],[Typical Electricity Consumption (TEC) (kWh/yr)]]),Table1[[#This Row],[Typical Electricity Consumption (TEC) (kWh/yr)]]-IF(Table1[[#This Row],[Maximum Document Size Width]]&gt;=275,A3_Annual,0),"")</f>
        <v>41.061799999999998</v>
      </c>
      <c r="AB591" s="173">
        <f t="array" ref="AB5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592" spans="1:28" ht="34.9">
      <c r="A592" s="3">
        <v>2269137</v>
      </c>
      <c r="B592" s="4" t="s">
        <v>1201</v>
      </c>
      <c r="C592" s="4" t="s">
        <v>1417</v>
      </c>
      <c r="D592" s="4" t="s">
        <v>1203</v>
      </c>
      <c r="E592" s="4" t="s">
        <v>1203</v>
      </c>
      <c r="F592" s="4"/>
      <c r="G592" s="4" t="s">
        <v>47</v>
      </c>
      <c r="H592" s="4" t="s">
        <v>48</v>
      </c>
      <c r="I592" s="4">
        <v>330</v>
      </c>
      <c r="J592" s="4">
        <v>488</v>
      </c>
      <c r="K592" s="4"/>
      <c r="L592" s="4" t="s">
        <v>49</v>
      </c>
      <c r="M592" s="4" t="s">
        <v>14</v>
      </c>
      <c r="N592" s="4">
        <v>65</v>
      </c>
      <c r="O592" s="9" t="s">
        <v>50</v>
      </c>
      <c r="P592" s="5">
        <v>4.5940000000000003</v>
      </c>
      <c r="Q592" s="5">
        <v>238.88800000000001</v>
      </c>
      <c r="R592" s="4">
        <v>65.033799999999999</v>
      </c>
      <c r="S592" s="4" t="s">
        <v>1204</v>
      </c>
      <c r="T592" s="67">
        <v>42675</v>
      </c>
      <c r="U592" s="67">
        <v>42523</v>
      </c>
      <c r="V592" s="4" t="s">
        <v>56</v>
      </c>
      <c r="W592" s="4" t="s">
        <v>1498</v>
      </c>
      <c r="X592" s="173" t="str">
        <f t="array" ref="X5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2" s="173">
        <f t="array" ref="Y5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592" s="173">
        <f>Table1[[#This Row],[V2.0 TEC Requirement (kWh/wk)]]*52/3</f>
        <v>195</v>
      </c>
      <c r="AA592" s="173">
        <f>IF(ISNUMBER(Table1[[#This Row],[Typical Electricity Consumption (TEC) (kWh/yr)]]),Table1[[#This Row],[Typical Electricity Consumption (TEC) (kWh/yr)]]-IF(Table1[[#This Row],[Maximum Document Size Width]]&gt;=275,A3_Annual,0),"")</f>
        <v>65.033799999999999</v>
      </c>
      <c r="AB592" s="173">
        <f t="array" ref="AB5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593" spans="1:28" ht="34.9">
      <c r="A593" s="3">
        <v>2269141</v>
      </c>
      <c r="B593" s="4" t="s">
        <v>1201</v>
      </c>
      <c r="C593" s="4" t="s">
        <v>1417</v>
      </c>
      <c r="D593" s="4" t="s">
        <v>1206</v>
      </c>
      <c r="E593" s="4" t="s">
        <v>1206</v>
      </c>
      <c r="F593" s="4"/>
      <c r="G593" s="4" t="s">
        <v>47</v>
      </c>
      <c r="H593" s="4" t="s">
        <v>48</v>
      </c>
      <c r="I593" s="4">
        <v>330</v>
      </c>
      <c r="J593" s="4">
        <v>488</v>
      </c>
      <c r="K593" s="4"/>
      <c r="L593" s="4" t="s">
        <v>49</v>
      </c>
      <c r="M593" s="4" t="s">
        <v>14</v>
      </c>
      <c r="N593" s="4">
        <v>80</v>
      </c>
      <c r="O593" s="9" t="s">
        <v>50</v>
      </c>
      <c r="P593" s="5">
        <v>6.23</v>
      </c>
      <c r="Q593" s="5">
        <v>323.95999999999998</v>
      </c>
      <c r="R593" s="4">
        <v>86.876400000000004</v>
      </c>
      <c r="S593" s="4" t="s">
        <v>1204</v>
      </c>
      <c r="T593" s="67">
        <v>42675</v>
      </c>
      <c r="U593" s="67">
        <v>42523</v>
      </c>
      <c r="V593" s="4" t="s">
        <v>56</v>
      </c>
      <c r="W593" s="4" t="s">
        <v>1499</v>
      </c>
      <c r="X593" s="173" t="str">
        <f t="array" ref="X5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3" s="173">
        <f t="array" ref="Y5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593" s="173">
        <f>Table1[[#This Row],[V2.0 TEC Requirement (kWh/wk)]]*52/3</f>
        <v>333.66666666666674</v>
      </c>
      <c r="AA593" s="173">
        <f>IF(ISNUMBER(Table1[[#This Row],[Typical Electricity Consumption (TEC) (kWh/yr)]]),Table1[[#This Row],[Typical Electricity Consumption (TEC) (kWh/yr)]]-IF(Table1[[#This Row],[Maximum Document Size Width]]&gt;=275,A3_Annual,0),"")</f>
        <v>86.876400000000004</v>
      </c>
      <c r="AB593" s="173">
        <f t="array" ref="AB5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594" spans="1:28" ht="34.9">
      <c r="A594" s="3">
        <v>2244688</v>
      </c>
      <c r="B594" s="4" t="s">
        <v>1201</v>
      </c>
      <c r="C594" s="4" t="s">
        <v>1417</v>
      </c>
      <c r="D594" s="4" t="s">
        <v>1333</v>
      </c>
      <c r="E594" s="4" t="s">
        <v>1333</v>
      </c>
      <c r="F594" s="4"/>
      <c r="G594" s="4" t="s">
        <v>47</v>
      </c>
      <c r="H594" s="4" t="s">
        <v>48</v>
      </c>
      <c r="I594" s="4">
        <v>297</v>
      </c>
      <c r="J594" s="4">
        <v>432</v>
      </c>
      <c r="K594" s="4"/>
      <c r="L594" s="4" t="s">
        <v>49</v>
      </c>
      <c r="M594" s="4" t="s">
        <v>11</v>
      </c>
      <c r="N594" s="4">
        <v>95</v>
      </c>
      <c r="O594" s="9" t="s">
        <v>50</v>
      </c>
      <c r="P594" s="5">
        <v>11.967000000000001</v>
      </c>
      <c r="Q594" s="5">
        <v>622.28399999999999</v>
      </c>
      <c r="R594" s="4">
        <v>164.23680000000007</v>
      </c>
      <c r="S594" s="4" t="s">
        <v>1334</v>
      </c>
      <c r="T594" s="67">
        <v>42217</v>
      </c>
      <c r="U594" s="67">
        <v>42214</v>
      </c>
      <c r="V594" s="4" t="s">
        <v>56</v>
      </c>
      <c r="W594" s="4" t="s">
        <v>1500</v>
      </c>
      <c r="X594" s="173" t="str">
        <f t="array" ref="X5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4" s="173">
        <f t="array" ref="Y5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21.150000000000002</v>
      </c>
      <c r="Z594" s="173">
        <f>Table1[[#This Row],[V2.0 TEC Requirement (kWh/wk)]]*52/3</f>
        <v>366.60000000000008</v>
      </c>
      <c r="AA594" s="173">
        <f>IF(ISNUMBER(Table1[[#This Row],[Typical Electricity Consumption (TEC) (kWh/yr)]]),Table1[[#This Row],[Typical Electricity Consumption (TEC) (kWh/yr)]]-IF(Table1[[#This Row],[Maximum Document Size Width]]&gt;=275,A3_Annual,0),"")</f>
        <v>164.23680000000007</v>
      </c>
      <c r="AB594" s="173">
        <f t="array" ref="AB5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131.80000000000001</v>
      </c>
    </row>
    <row r="595" spans="1:28" ht="34.9">
      <c r="A595" s="3">
        <v>2233968</v>
      </c>
      <c r="B595" s="4" t="s">
        <v>1201</v>
      </c>
      <c r="C595" s="4" t="s">
        <v>1417</v>
      </c>
      <c r="D595" s="4" t="s">
        <v>1336</v>
      </c>
      <c r="E595" s="4" t="s">
        <v>1336</v>
      </c>
      <c r="F595" s="4"/>
      <c r="G595" s="4" t="s">
        <v>55</v>
      </c>
      <c r="H595" s="4" t="s">
        <v>48</v>
      </c>
      <c r="I595" s="4">
        <v>297</v>
      </c>
      <c r="J595" s="4">
        <v>432</v>
      </c>
      <c r="K595" s="4"/>
      <c r="L595" s="4" t="s">
        <v>49</v>
      </c>
      <c r="M595" s="4" t="s">
        <v>11</v>
      </c>
      <c r="N595" s="4">
        <v>110</v>
      </c>
      <c r="O595" s="9" t="s">
        <v>50</v>
      </c>
      <c r="P595" s="5">
        <v>14.256</v>
      </c>
      <c r="Q595" s="5">
        <v>741.31200000000001</v>
      </c>
      <c r="R595" s="4">
        <v>194.5034</v>
      </c>
      <c r="S595" s="4" t="s">
        <v>1337</v>
      </c>
      <c r="T595" s="67">
        <v>42156</v>
      </c>
      <c r="U595" s="67">
        <v>42060</v>
      </c>
      <c r="V595" s="4" t="s">
        <v>56</v>
      </c>
      <c r="W595" s="4" t="s">
        <v>1501</v>
      </c>
      <c r="X595" s="173" t="str">
        <f t="array" ref="X5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95" s="173">
        <f t="array" ref="Y5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22.900000000000009</v>
      </c>
      <c r="Z595" s="173">
        <f>Table1[[#This Row],[V2.0 TEC Requirement (kWh/wk)]]*52/3</f>
        <v>396.93333333333345</v>
      </c>
      <c r="AA595" s="173">
        <f>IF(ISNUMBER(Table1[[#This Row],[Typical Electricity Consumption (TEC) (kWh/yr)]]),Table1[[#This Row],[Typical Electricity Consumption (TEC) (kWh/yr)]]-IF(Table1[[#This Row],[Maximum Document Size Width]]&gt;=275,A3_Annual,0),"")</f>
        <v>194.5034</v>
      </c>
      <c r="AB595" s="173">
        <f t="array" ref="AB5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168.5</v>
      </c>
    </row>
    <row r="596" spans="1:28" ht="34.9">
      <c r="A596" s="3">
        <v>2244682</v>
      </c>
      <c r="B596" s="4" t="s">
        <v>1201</v>
      </c>
      <c r="C596" s="4" t="s">
        <v>1417</v>
      </c>
      <c r="D596" s="4" t="s">
        <v>1339</v>
      </c>
      <c r="E596" s="4" t="s">
        <v>1339</v>
      </c>
      <c r="F596" s="4"/>
      <c r="G596" s="4" t="s">
        <v>55</v>
      </c>
      <c r="H596" s="4" t="s">
        <v>48</v>
      </c>
      <c r="I596" s="4">
        <v>297</v>
      </c>
      <c r="J596" s="4">
        <v>432</v>
      </c>
      <c r="K596" s="4"/>
      <c r="L596" s="4" t="s">
        <v>49</v>
      </c>
      <c r="M596" s="4" t="s">
        <v>11</v>
      </c>
      <c r="N596" s="4">
        <v>110</v>
      </c>
      <c r="O596" s="9" t="s">
        <v>50</v>
      </c>
      <c r="P596" s="5">
        <v>14.256</v>
      </c>
      <c r="Q596" s="5">
        <v>741.31200000000001</v>
      </c>
      <c r="R596" s="4">
        <v>194.5034</v>
      </c>
      <c r="S596" s="4" t="s">
        <v>1337</v>
      </c>
      <c r="T596" s="67">
        <v>42217</v>
      </c>
      <c r="U596" s="67">
        <v>42212</v>
      </c>
      <c r="V596" s="4" t="s">
        <v>56</v>
      </c>
      <c r="W596" s="4" t="s">
        <v>1502</v>
      </c>
      <c r="X596" s="173" t="str">
        <f t="array" ref="X5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96" s="173">
        <f t="array" ref="Y5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22.900000000000009</v>
      </c>
      <c r="Z596" s="173">
        <f>Table1[[#This Row],[V2.0 TEC Requirement (kWh/wk)]]*52/3</f>
        <v>396.93333333333345</v>
      </c>
      <c r="AA596" s="173">
        <f>IF(ISNUMBER(Table1[[#This Row],[Typical Electricity Consumption (TEC) (kWh/yr)]]),Table1[[#This Row],[Typical Electricity Consumption (TEC) (kWh/yr)]]-IF(Table1[[#This Row],[Maximum Document Size Width]]&gt;=275,A3_Annual,0),"")</f>
        <v>194.5034</v>
      </c>
      <c r="AB596" s="173">
        <f t="array" ref="AB5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168.5</v>
      </c>
    </row>
    <row r="597" spans="1:28" ht="34.9">
      <c r="A597" s="3">
        <v>2244691</v>
      </c>
      <c r="B597" s="4" t="s">
        <v>1201</v>
      </c>
      <c r="C597" s="4" t="s">
        <v>1417</v>
      </c>
      <c r="D597" s="4" t="s">
        <v>1341</v>
      </c>
      <c r="E597" s="4" t="s">
        <v>1341</v>
      </c>
      <c r="F597" s="4"/>
      <c r="G597" s="4" t="s">
        <v>47</v>
      </c>
      <c r="H597" s="4" t="s">
        <v>48</v>
      </c>
      <c r="I597" s="4">
        <v>297</v>
      </c>
      <c r="J597" s="4">
        <v>432</v>
      </c>
      <c r="K597" s="4"/>
      <c r="L597" s="4" t="s">
        <v>49</v>
      </c>
      <c r="M597" s="4" t="s">
        <v>11</v>
      </c>
      <c r="N597" s="4">
        <v>110</v>
      </c>
      <c r="O597" s="9" t="s">
        <v>50</v>
      </c>
      <c r="P597" s="5">
        <v>13.895</v>
      </c>
      <c r="Q597" s="5">
        <v>722.54</v>
      </c>
      <c r="R597" s="4">
        <v>189.30079999999998</v>
      </c>
      <c r="S597" s="4" t="s">
        <v>1334</v>
      </c>
      <c r="T597" s="67">
        <v>42217</v>
      </c>
      <c r="U597" s="67">
        <v>42214</v>
      </c>
      <c r="V597" s="4" t="s">
        <v>56</v>
      </c>
      <c r="W597" s="4" t="s">
        <v>1503</v>
      </c>
      <c r="X597" s="173" t="str">
        <f t="array" ref="X5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597" s="173">
        <f t="array" ref="Y5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30.150000000000002</v>
      </c>
      <c r="Z597" s="173">
        <f>Table1[[#This Row],[V2.0 TEC Requirement (kWh/wk)]]*52/3</f>
        <v>522.6</v>
      </c>
      <c r="AA597" s="173">
        <f>IF(ISNUMBER(Table1[[#This Row],[Typical Electricity Consumption (TEC) (kWh/yr)]]),Table1[[#This Row],[Typical Electricity Consumption (TEC) (kWh/yr)]]-IF(Table1[[#This Row],[Maximum Document Size Width]]&gt;=275,A3_Annual,0),"")</f>
        <v>189.30079999999998</v>
      </c>
      <c r="AB597" s="173">
        <f t="array" ref="AB5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188.8</v>
      </c>
    </row>
    <row r="598" spans="1:28" ht="34.9">
      <c r="A598" s="3">
        <v>2234025</v>
      </c>
      <c r="B598" s="4" t="s">
        <v>1201</v>
      </c>
      <c r="C598" s="4" t="s">
        <v>1417</v>
      </c>
      <c r="D598" s="4" t="s">
        <v>1343</v>
      </c>
      <c r="E598" s="4" t="s">
        <v>1343</v>
      </c>
      <c r="F598" s="4"/>
      <c r="G598" s="4" t="s">
        <v>55</v>
      </c>
      <c r="H598" s="4" t="s">
        <v>48</v>
      </c>
      <c r="I598" s="4">
        <v>297</v>
      </c>
      <c r="J598" s="4">
        <v>432</v>
      </c>
      <c r="K598" s="4"/>
      <c r="L598" s="4" t="s">
        <v>49</v>
      </c>
      <c r="M598" s="4" t="s">
        <v>11</v>
      </c>
      <c r="N598" s="4">
        <v>135</v>
      </c>
      <c r="O598" s="9" t="s">
        <v>50</v>
      </c>
      <c r="P598" s="5">
        <v>17.969000000000001</v>
      </c>
      <c r="Q598" s="5">
        <v>934.38800000000003</v>
      </c>
      <c r="R598" s="4">
        <v>242.8374</v>
      </c>
      <c r="S598" s="4" t="s">
        <v>1337</v>
      </c>
      <c r="T598" s="67">
        <v>42156</v>
      </c>
      <c r="U598" s="67">
        <v>42065</v>
      </c>
      <c r="V598" s="4" t="s">
        <v>56</v>
      </c>
      <c r="W598" s="4" t="s">
        <v>1504</v>
      </c>
      <c r="X598" s="173" t="str">
        <f t="array" ref="X5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98" s="173">
        <f t="array" ref="Y5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36.65</v>
      </c>
      <c r="Z598" s="173">
        <f>Table1[[#This Row],[V2.0 TEC Requirement (kWh/wk)]]*52/3</f>
        <v>635.26666666666665</v>
      </c>
      <c r="AA598" s="173">
        <f>IF(ISNUMBER(Table1[[#This Row],[Typical Electricity Consumption (TEC) (kWh/yr)]]),Table1[[#This Row],[Typical Electricity Consumption (TEC) (kWh/yr)]]-IF(Table1[[#This Row],[Maximum Document Size Width]]&gt;=275,A3_Annual,0),"")</f>
        <v>242.8374</v>
      </c>
      <c r="AB598" s="173">
        <f t="array" ref="AB5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233.5</v>
      </c>
    </row>
    <row r="599" spans="1:28" ht="34.9">
      <c r="A599" s="3">
        <v>2244685</v>
      </c>
      <c r="B599" s="4" t="s">
        <v>1201</v>
      </c>
      <c r="C599" s="4" t="s">
        <v>1417</v>
      </c>
      <c r="D599" s="4" t="s">
        <v>1345</v>
      </c>
      <c r="E599" s="4" t="s">
        <v>1345</v>
      </c>
      <c r="F599" s="4"/>
      <c r="G599" s="4" t="s">
        <v>55</v>
      </c>
      <c r="H599" s="4" t="s">
        <v>48</v>
      </c>
      <c r="I599" s="4">
        <v>297</v>
      </c>
      <c r="J599" s="4">
        <v>432</v>
      </c>
      <c r="K599" s="4"/>
      <c r="L599" s="4" t="s">
        <v>49</v>
      </c>
      <c r="M599" s="4" t="s">
        <v>11</v>
      </c>
      <c r="N599" s="4">
        <v>135</v>
      </c>
      <c r="O599" s="9" t="s">
        <v>50</v>
      </c>
      <c r="P599" s="5">
        <v>17.969000000000001</v>
      </c>
      <c r="Q599" s="5">
        <v>934.38800000000003</v>
      </c>
      <c r="R599" s="4">
        <v>242.8374</v>
      </c>
      <c r="S599" s="4" t="s">
        <v>1337</v>
      </c>
      <c r="T599" s="67">
        <v>42217</v>
      </c>
      <c r="U599" s="67">
        <v>42214</v>
      </c>
      <c r="V599" s="4" t="s">
        <v>56</v>
      </c>
      <c r="W599" s="4" t="s">
        <v>1505</v>
      </c>
      <c r="X599" s="173" t="str">
        <f t="array" ref="X5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599" s="173">
        <f t="array" ref="Y5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36.65</v>
      </c>
      <c r="Z599" s="173">
        <f>Table1[[#This Row],[V2.0 TEC Requirement (kWh/wk)]]*52/3</f>
        <v>635.26666666666665</v>
      </c>
      <c r="AA599" s="173">
        <f>IF(ISNUMBER(Table1[[#This Row],[Typical Electricity Consumption (TEC) (kWh/yr)]]),Table1[[#This Row],[Typical Electricity Consumption (TEC) (kWh/yr)]]-IF(Table1[[#This Row],[Maximum Document Size Width]]&gt;=275,A3_Annual,0),"")</f>
        <v>242.8374</v>
      </c>
      <c r="AB599" s="173">
        <f t="array" ref="AB5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233.5</v>
      </c>
    </row>
    <row r="600" spans="1:28" ht="34.9">
      <c r="A600" s="3">
        <v>2244694</v>
      </c>
      <c r="B600" s="4" t="s">
        <v>1201</v>
      </c>
      <c r="C600" s="4" t="s">
        <v>1417</v>
      </c>
      <c r="D600" s="4" t="s">
        <v>1347</v>
      </c>
      <c r="E600" s="4" t="s">
        <v>1347</v>
      </c>
      <c r="F600" s="4"/>
      <c r="G600" s="4" t="s">
        <v>47</v>
      </c>
      <c r="H600" s="4" t="s">
        <v>48</v>
      </c>
      <c r="I600" s="4">
        <v>297</v>
      </c>
      <c r="J600" s="4">
        <v>432</v>
      </c>
      <c r="K600" s="4"/>
      <c r="L600" s="4" t="s">
        <v>49</v>
      </c>
      <c r="M600" s="4" t="s">
        <v>11</v>
      </c>
      <c r="N600" s="4">
        <v>135</v>
      </c>
      <c r="O600" s="9" t="s">
        <v>50</v>
      </c>
      <c r="P600" s="5">
        <v>17.64</v>
      </c>
      <c r="Q600" s="5">
        <v>917.28</v>
      </c>
      <c r="R600" s="4">
        <v>237.92079999999996</v>
      </c>
      <c r="S600" s="4" t="s">
        <v>1334</v>
      </c>
      <c r="T600" s="67">
        <v>42217</v>
      </c>
      <c r="U600" s="67">
        <v>42214</v>
      </c>
      <c r="V600" s="4" t="s">
        <v>56</v>
      </c>
      <c r="W600" s="4" t="s">
        <v>1506</v>
      </c>
      <c r="X600" s="173" t="str">
        <f t="array" ref="X6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0" s="173">
        <f t="array" ref="Y6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45.15</v>
      </c>
      <c r="Z600" s="173">
        <f>Table1[[#This Row],[V2.0 TEC Requirement (kWh/wk)]]*52/3</f>
        <v>782.59999999999991</v>
      </c>
      <c r="AA600" s="173">
        <f>IF(ISNUMBER(Table1[[#This Row],[Typical Electricity Consumption (TEC) (kWh/yr)]]),Table1[[#This Row],[Typical Electricity Consumption (TEC) (kWh/yr)]]-IF(Table1[[#This Row],[Maximum Document Size Width]]&gt;=275,A3_Annual,0),"")</f>
        <v>237.92079999999996</v>
      </c>
      <c r="AB600" s="173">
        <f t="array" ref="AB6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283.8</v>
      </c>
    </row>
    <row r="601" spans="1:28" ht="46.15">
      <c r="A601" s="3">
        <v>2274622</v>
      </c>
      <c r="B601" s="4" t="s">
        <v>1201</v>
      </c>
      <c r="C601" s="4" t="s">
        <v>1417</v>
      </c>
      <c r="D601" s="4" t="s">
        <v>1349</v>
      </c>
      <c r="E601" s="4" t="s">
        <v>1349</v>
      </c>
      <c r="F601" s="4"/>
      <c r="G601" s="4" t="s">
        <v>47</v>
      </c>
      <c r="H601" s="4" t="s">
        <v>48</v>
      </c>
      <c r="I601" s="4">
        <v>297</v>
      </c>
      <c r="J601" s="4">
        <v>432</v>
      </c>
      <c r="K601" s="4"/>
      <c r="L601" s="4" t="s">
        <v>49</v>
      </c>
      <c r="M601" s="4" t="s">
        <v>11</v>
      </c>
      <c r="N601" s="4">
        <v>96</v>
      </c>
      <c r="O601" s="9" t="s">
        <v>50</v>
      </c>
      <c r="P601" s="5">
        <v>11.894</v>
      </c>
      <c r="Q601" s="5">
        <v>618.48800000000006</v>
      </c>
      <c r="R601" s="4">
        <v>163.86239999999998</v>
      </c>
      <c r="S601" s="4" t="s">
        <v>1350</v>
      </c>
      <c r="T601" s="67">
        <v>42688</v>
      </c>
      <c r="U601" s="67">
        <v>42591</v>
      </c>
      <c r="V601" s="4" t="s">
        <v>56</v>
      </c>
      <c r="W601" s="4" t="s">
        <v>1507</v>
      </c>
      <c r="X601" s="173" t="str">
        <f t="array" ref="X6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1" s="173">
        <f t="array" ref="Y6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21.749999999999996</v>
      </c>
      <c r="Z601" s="173">
        <f>Table1[[#This Row],[V2.0 TEC Requirement (kWh/wk)]]*52/3</f>
        <v>376.99999999999994</v>
      </c>
      <c r="AA601" s="173">
        <f>IF(ISNUMBER(Table1[[#This Row],[Typical Electricity Consumption (TEC) (kWh/yr)]]),Table1[[#This Row],[Typical Electricity Consumption (TEC) (kWh/yr)]]-IF(Table1[[#This Row],[Maximum Document Size Width]]&gt;=275,A3_Annual,0),"")</f>
        <v>163.86239999999998</v>
      </c>
      <c r="AB601" s="173">
        <f t="array" ref="AB6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135.59999999999997</v>
      </c>
    </row>
    <row r="602" spans="1:28" ht="34.9">
      <c r="A602" s="3">
        <v>2274616</v>
      </c>
      <c r="B602" s="4" t="s">
        <v>1201</v>
      </c>
      <c r="C602" s="4" t="s">
        <v>1417</v>
      </c>
      <c r="D602" s="4" t="s">
        <v>1352</v>
      </c>
      <c r="E602" s="4" t="s">
        <v>1352</v>
      </c>
      <c r="F602" s="4"/>
      <c r="G602" s="4" t="s">
        <v>55</v>
      </c>
      <c r="H602" s="4" t="s">
        <v>48</v>
      </c>
      <c r="I602" s="4">
        <v>297</v>
      </c>
      <c r="J602" s="4">
        <v>432</v>
      </c>
      <c r="K602" s="4"/>
      <c r="L602" s="4" t="s">
        <v>49</v>
      </c>
      <c r="M602" s="4" t="s">
        <v>11</v>
      </c>
      <c r="N602" s="4">
        <v>111</v>
      </c>
      <c r="O602" s="9" t="s">
        <v>50</v>
      </c>
      <c r="P602" s="5">
        <v>13.975</v>
      </c>
      <c r="Q602" s="5">
        <v>726.7</v>
      </c>
      <c r="R602" s="4">
        <v>190.15879999999996</v>
      </c>
      <c r="S602" s="4" t="s">
        <v>1212</v>
      </c>
      <c r="T602" s="67">
        <v>42688</v>
      </c>
      <c r="U602" s="67">
        <v>42591</v>
      </c>
      <c r="V602" s="4" t="s">
        <v>56</v>
      </c>
      <c r="W602" s="4" t="s">
        <v>1508</v>
      </c>
      <c r="X602" s="173" t="str">
        <f t="array" ref="X6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02" s="173">
        <f t="array" ref="Y6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23.450000000000006</v>
      </c>
      <c r="Z602" s="173">
        <f>Table1[[#This Row],[V2.0 TEC Requirement (kWh/wk)]]*52/3</f>
        <v>406.46666666666675</v>
      </c>
      <c r="AA602" s="173">
        <f>IF(ISNUMBER(Table1[[#This Row],[Typical Electricity Consumption (TEC) (kWh/yr)]]),Table1[[#This Row],[Typical Electricity Consumption (TEC) (kWh/yr)]]-IF(Table1[[#This Row],[Maximum Document Size Width]]&gt;=275,A3_Annual,0),"")</f>
        <v>190.15879999999996</v>
      </c>
      <c r="AB602" s="173">
        <f t="array" ref="AB6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171.10000000000002</v>
      </c>
    </row>
    <row r="603" spans="1:28" ht="46.15">
      <c r="A603" s="3">
        <v>2274625</v>
      </c>
      <c r="B603" s="4" t="s">
        <v>1201</v>
      </c>
      <c r="C603" s="4" t="s">
        <v>1417</v>
      </c>
      <c r="D603" s="4" t="s">
        <v>1354</v>
      </c>
      <c r="E603" s="4" t="s">
        <v>1354</v>
      </c>
      <c r="F603" s="4"/>
      <c r="G603" s="4" t="s">
        <v>47</v>
      </c>
      <c r="H603" s="4" t="s">
        <v>48</v>
      </c>
      <c r="I603" s="4">
        <v>297</v>
      </c>
      <c r="J603" s="4">
        <v>432</v>
      </c>
      <c r="K603" s="4"/>
      <c r="L603" s="4" t="s">
        <v>49</v>
      </c>
      <c r="M603" s="4" t="s">
        <v>11</v>
      </c>
      <c r="N603" s="4">
        <v>111</v>
      </c>
      <c r="O603" s="9" t="s">
        <v>50</v>
      </c>
      <c r="P603" s="5">
        <v>13.956</v>
      </c>
      <c r="Q603" s="5">
        <v>725.71199999999999</v>
      </c>
      <c r="R603" s="4">
        <v>190.68139999999997</v>
      </c>
      <c r="S603" s="4" t="s">
        <v>1350</v>
      </c>
      <c r="T603" s="67">
        <v>42688</v>
      </c>
      <c r="U603" s="67">
        <v>42591</v>
      </c>
      <c r="V603" s="4" t="s">
        <v>56</v>
      </c>
      <c r="W603" s="4" t="s">
        <v>1509</v>
      </c>
      <c r="X603" s="173" t="str">
        <f t="array" ref="X6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3" s="173">
        <f t="array" ref="Y6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30.749999999999996</v>
      </c>
      <c r="Z603" s="173">
        <f>Table1[[#This Row],[V2.0 TEC Requirement (kWh/wk)]]*52/3</f>
        <v>532.99999999999989</v>
      </c>
      <c r="AA603" s="173">
        <f>IF(ISNUMBER(Table1[[#This Row],[Typical Electricity Consumption (TEC) (kWh/yr)]]),Table1[[#This Row],[Typical Electricity Consumption (TEC) (kWh/yr)]]-IF(Table1[[#This Row],[Maximum Document Size Width]]&gt;=275,A3_Annual,0),"")</f>
        <v>190.68139999999997</v>
      </c>
      <c r="AB603" s="173">
        <f t="array" ref="AB6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192.59999999999997</v>
      </c>
    </row>
    <row r="604" spans="1:28" ht="34.9">
      <c r="A604" s="3">
        <v>2274621</v>
      </c>
      <c r="B604" s="4" t="s">
        <v>1201</v>
      </c>
      <c r="C604" s="4" t="s">
        <v>1417</v>
      </c>
      <c r="D604" s="4" t="s">
        <v>1356</v>
      </c>
      <c r="E604" s="4" t="s">
        <v>1356</v>
      </c>
      <c r="F604" s="4"/>
      <c r="G604" s="4" t="s">
        <v>55</v>
      </c>
      <c r="H604" s="4" t="s">
        <v>48</v>
      </c>
      <c r="I604" s="4">
        <v>297</v>
      </c>
      <c r="J604" s="4">
        <v>432</v>
      </c>
      <c r="K604" s="4"/>
      <c r="L604" s="4" t="s">
        <v>49</v>
      </c>
      <c r="M604" s="4" t="s">
        <v>11</v>
      </c>
      <c r="N604" s="4">
        <v>136</v>
      </c>
      <c r="O604" s="9" t="s">
        <v>50</v>
      </c>
      <c r="P604" s="5">
        <v>17.510000000000002</v>
      </c>
      <c r="Q604" s="5">
        <v>910.52</v>
      </c>
      <c r="R604" s="4">
        <v>236.10079999999999</v>
      </c>
      <c r="S604" s="4" t="s">
        <v>1212</v>
      </c>
      <c r="T604" s="67">
        <v>42688</v>
      </c>
      <c r="U604" s="67">
        <v>42591</v>
      </c>
      <c r="V604" s="4" t="s">
        <v>56</v>
      </c>
      <c r="W604" s="4" t="s">
        <v>1510</v>
      </c>
      <c r="X604" s="173" t="str">
        <f t="array" ref="X6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04" s="173">
        <f t="array" ref="Y6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37.20000000000001</v>
      </c>
      <c r="Z604" s="173">
        <f>Table1[[#This Row],[V2.0 TEC Requirement (kWh/wk)]]*52/3</f>
        <v>644.80000000000018</v>
      </c>
      <c r="AA604" s="173">
        <f>IF(ISNUMBER(Table1[[#This Row],[Typical Electricity Consumption (TEC) (kWh/yr)]]),Table1[[#This Row],[Typical Electricity Consumption (TEC) (kWh/yr)]]-IF(Table1[[#This Row],[Maximum Document Size Width]]&gt;=275,A3_Annual,0),"")</f>
        <v>236.10079999999999</v>
      </c>
      <c r="AB604" s="173">
        <f t="array" ref="AB6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236.09999999999991</v>
      </c>
    </row>
    <row r="605" spans="1:28" ht="46.15">
      <c r="A605" s="3">
        <v>2274628</v>
      </c>
      <c r="B605" s="4" t="s">
        <v>1201</v>
      </c>
      <c r="C605" s="4" t="s">
        <v>1417</v>
      </c>
      <c r="D605" s="4" t="s">
        <v>1358</v>
      </c>
      <c r="E605" s="4" t="s">
        <v>1358</v>
      </c>
      <c r="F605" s="4"/>
      <c r="G605" s="4" t="s">
        <v>47</v>
      </c>
      <c r="H605" s="4" t="s">
        <v>48</v>
      </c>
      <c r="I605" s="4">
        <v>297</v>
      </c>
      <c r="J605" s="4">
        <v>432</v>
      </c>
      <c r="K605" s="4"/>
      <c r="L605" s="4" t="s">
        <v>49</v>
      </c>
      <c r="M605" s="4" t="s">
        <v>11</v>
      </c>
      <c r="N605" s="4">
        <v>136</v>
      </c>
      <c r="O605" s="9" t="s">
        <v>50</v>
      </c>
      <c r="P605" s="5">
        <v>17.356999999999999</v>
      </c>
      <c r="Q605" s="5">
        <v>902.56399999999996</v>
      </c>
      <c r="R605" s="4">
        <v>234.86840000000001</v>
      </c>
      <c r="S605" s="4" t="s">
        <v>1350</v>
      </c>
      <c r="T605" s="67">
        <v>42688</v>
      </c>
      <c r="U605" s="67">
        <v>42591</v>
      </c>
      <c r="V605" s="4" t="s">
        <v>56</v>
      </c>
      <c r="W605" s="4" t="s">
        <v>1511</v>
      </c>
      <c r="X605" s="173" t="str">
        <f t="array" ref="X6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5" s="173">
        <f t="array" ref="Y6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45.749999999999993</v>
      </c>
      <c r="Z605" s="173">
        <f>Table1[[#This Row],[V2.0 TEC Requirement (kWh/wk)]]*52/3</f>
        <v>792.99999999999989</v>
      </c>
      <c r="AA605" s="173">
        <f>IF(ISNUMBER(Table1[[#This Row],[Typical Electricity Consumption (TEC) (kWh/yr)]]),Table1[[#This Row],[Typical Electricity Consumption (TEC) (kWh/yr)]]-IF(Table1[[#This Row],[Maximum Document Size Width]]&gt;=275,A3_Annual,0),"")</f>
        <v>234.86840000000001</v>
      </c>
      <c r="AB605" s="173">
        <f t="array" ref="AB6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287.59999999999997</v>
      </c>
    </row>
    <row r="606" spans="1:28" ht="34.9">
      <c r="A606" s="3">
        <v>2269413</v>
      </c>
      <c r="B606" s="4" t="s">
        <v>1201</v>
      </c>
      <c r="C606" s="4" t="s">
        <v>1417</v>
      </c>
      <c r="D606" s="4" t="s">
        <v>1360</v>
      </c>
      <c r="E606" s="4" t="s">
        <v>1360</v>
      </c>
      <c r="F606" s="4"/>
      <c r="G606" s="4" t="s">
        <v>47</v>
      </c>
      <c r="H606" s="4" t="s">
        <v>48</v>
      </c>
      <c r="I606" s="4">
        <v>330</v>
      </c>
      <c r="J606" s="4">
        <v>488</v>
      </c>
      <c r="K606" s="4"/>
      <c r="L606" s="4" t="s">
        <v>49</v>
      </c>
      <c r="M606" s="4" t="s">
        <v>14</v>
      </c>
      <c r="N606" s="4">
        <v>65</v>
      </c>
      <c r="O606" s="9" t="s">
        <v>50</v>
      </c>
      <c r="P606" s="5">
        <v>6.2480000000000002</v>
      </c>
      <c r="Q606" s="5">
        <v>324.89600000000002</v>
      </c>
      <c r="R606" s="4">
        <v>85.844200000000001</v>
      </c>
      <c r="S606" s="4" t="s">
        <v>1204</v>
      </c>
      <c r="T606" s="67">
        <v>42736</v>
      </c>
      <c r="U606" s="67">
        <v>42660</v>
      </c>
      <c r="V606" s="4" t="s">
        <v>56</v>
      </c>
      <c r="W606" s="4" t="s">
        <v>1512</v>
      </c>
      <c r="X606" s="173" t="str">
        <f t="array" ref="X6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6" s="173">
        <f t="array" ref="Y6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606" s="173">
        <f>Table1[[#This Row],[V2.0 TEC Requirement (kWh/wk)]]*52/3</f>
        <v>195</v>
      </c>
      <c r="AA606" s="173">
        <f>IF(ISNUMBER(Table1[[#This Row],[Typical Electricity Consumption (TEC) (kWh/yr)]]),Table1[[#This Row],[Typical Electricity Consumption (TEC) (kWh/yr)]]-IF(Table1[[#This Row],[Maximum Document Size Width]]&gt;=275,A3_Annual,0),"")</f>
        <v>85.844200000000001</v>
      </c>
      <c r="AB606" s="173">
        <f t="array" ref="AB6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607" spans="1:28" ht="34.9">
      <c r="A607" s="3">
        <v>2269418</v>
      </c>
      <c r="B607" s="4" t="s">
        <v>1201</v>
      </c>
      <c r="C607" s="4" t="s">
        <v>1417</v>
      </c>
      <c r="D607" s="4" t="s">
        <v>1362</v>
      </c>
      <c r="E607" s="4" t="s">
        <v>1362</v>
      </c>
      <c r="F607" s="4"/>
      <c r="G607" s="4" t="s">
        <v>47</v>
      </c>
      <c r="H607" s="4" t="s">
        <v>48</v>
      </c>
      <c r="I607" s="4">
        <v>330</v>
      </c>
      <c r="J607" s="4">
        <v>488</v>
      </c>
      <c r="K607" s="4"/>
      <c r="L607" s="4" t="s">
        <v>49</v>
      </c>
      <c r="M607" s="4" t="s">
        <v>14</v>
      </c>
      <c r="N607" s="4">
        <v>80</v>
      </c>
      <c r="O607" s="9" t="s">
        <v>50</v>
      </c>
      <c r="P607" s="5">
        <v>7.4420000000000002</v>
      </c>
      <c r="Q607" s="5">
        <v>386.98399999999998</v>
      </c>
      <c r="R607" s="4">
        <v>101.3402</v>
      </c>
      <c r="S607" s="4" t="s">
        <v>1204</v>
      </c>
      <c r="T607" s="67">
        <v>42736</v>
      </c>
      <c r="U607" s="67">
        <v>42660</v>
      </c>
      <c r="V607" s="4" t="s">
        <v>56</v>
      </c>
      <c r="W607" s="4" t="s">
        <v>1513</v>
      </c>
      <c r="X607" s="173" t="str">
        <f t="array" ref="X6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07" s="173">
        <f t="array" ref="Y6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607" s="173">
        <f>Table1[[#This Row],[V2.0 TEC Requirement (kWh/wk)]]*52/3</f>
        <v>333.66666666666674</v>
      </c>
      <c r="AA607" s="173">
        <f>IF(ISNUMBER(Table1[[#This Row],[Typical Electricity Consumption (TEC) (kWh/yr)]]),Table1[[#This Row],[Typical Electricity Consumption (TEC) (kWh/yr)]]-IF(Table1[[#This Row],[Maximum Document Size Width]]&gt;=275,A3_Annual,0),"")</f>
        <v>101.3402</v>
      </c>
      <c r="AB607" s="173">
        <f t="array" ref="AB6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608" spans="1:28" ht="34.9">
      <c r="A608" s="3">
        <v>2222755</v>
      </c>
      <c r="B608" s="4" t="s">
        <v>1201</v>
      </c>
      <c r="C608" s="4" t="s">
        <v>1417</v>
      </c>
      <c r="D608" s="4" t="s">
        <v>1364</v>
      </c>
      <c r="E608" s="4" t="s">
        <v>1364</v>
      </c>
      <c r="F608" s="4"/>
      <c r="G608" s="4" t="s">
        <v>55</v>
      </c>
      <c r="H608" s="4" t="s">
        <v>48</v>
      </c>
      <c r="I608" s="4">
        <v>330</v>
      </c>
      <c r="J608" s="4">
        <v>700</v>
      </c>
      <c r="K608" s="4"/>
      <c r="L608" s="4" t="s">
        <v>49</v>
      </c>
      <c r="M608" s="4" t="s">
        <v>14</v>
      </c>
      <c r="N608" s="4">
        <v>110</v>
      </c>
      <c r="O608" s="9" t="s">
        <v>50</v>
      </c>
      <c r="P608" s="5">
        <v>27.548999999999999</v>
      </c>
      <c r="Q608" s="5">
        <v>1432.548</v>
      </c>
      <c r="R608" s="4">
        <v>371.16299999999995</v>
      </c>
      <c r="S608" s="4" t="s">
        <v>1334</v>
      </c>
      <c r="T608" s="67">
        <v>42019</v>
      </c>
      <c r="U608" s="67">
        <v>42549</v>
      </c>
      <c r="V608" s="4" t="s">
        <v>56</v>
      </c>
      <c r="W608" s="4" t="s">
        <v>1514</v>
      </c>
      <c r="X608" s="173" t="str">
        <f t="array" ref="X6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08" s="173">
        <f t="array" ref="Y6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37.65</v>
      </c>
      <c r="Z608" s="173">
        <f>Table1[[#This Row],[V2.0 TEC Requirement (kWh/wk)]]*52/3</f>
        <v>652.6</v>
      </c>
      <c r="AA608" s="173">
        <f>IF(ISNUMBER(Table1[[#This Row],[Typical Electricity Consumption (TEC) (kWh/yr)]]),Table1[[#This Row],[Typical Electricity Consumption (TEC) (kWh/yr)]]-IF(Table1[[#This Row],[Maximum Document Size Width]]&gt;=275,A3_Annual,0),"")</f>
        <v>371.16299999999995</v>
      </c>
      <c r="AB608" s="173">
        <f t="array" ref="AB6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333.9</v>
      </c>
    </row>
    <row r="609" spans="1:28" ht="34.9">
      <c r="A609" s="3">
        <v>2222752</v>
      </c>
      <c r="B609" s="4" t="s">
        <v>1201</v>
      </c>
      <c r="C609" s="4" t="s">
        <v>1417</v>
      </c>
      <c r="D609" s="4" t="s">
        <v>1366</v>
      </c>
      <c r="E609" s="4" t="s">
        <v>1366</v>
      </c>
      <c r="F609" s="4"/>
      <c r="G609" s="4" t="s">
        <v>55</v>
      </c>
      <c r="H609" s="4" t="s">
        <v>48</v>
      </c>
      <c r="I609" s="4">
        <v>330</v>
      </c>
      <c r="J609" s="4">
        <v>700</v>
      </c>
      <c r="K609" s="4"/>
      <c r="L609" s="4" t="s">
        <v>49</v>
      </c>
      <c r="M609" s="4" t="s">
        <v>14</v>
      </c>
      <c r="N609" s="4">
        <v>130</v>
      </c>
      <c r="O609" s="9" t="s">
        <v>50</v>
      </c>
      <c r="P609" s="5">
        <v>30.797000000000001</v>
      </c>
      <c r="Q609" s="5">
        <v>1601.444</v>
      </c>
      <c r="R609" s="4">
        <v>413.387</v>
      </c>
      <c r="S609" s="4" t="s">
        <v>1334</v>
      </c>
      <c r="T609" s="67">
        <v>42019</v>
      </c>
      <c r="U609" s="67">
        <v>42549</v>
      </c>
      <c r="V609" s="4" t="s">
        <v>56</v>
      </c>
      <c r="W609" s="4" t="s">
        <v>1515</v>
      </c>
      <c r="X609" s="173" t="str">
        <f t="array" ref="X6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09" s="173">
        <f t="array" ref="Y6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51.65</v>
      </c>
      <c r="Z609" s="173">
        <f>Table1[[#This Row],[V2.0 TEC Requirement (kWh/wk)]]*52/3</f>
        <v>895.26666666666654</v>
      </c>
      <c r="AA609" s="173">
        <f>IF(ISNUMBER(Table1[[#This Row],[Typical Electricity Consumption (TEC) (kWh/yr)]]),Table1[[#This Row],[Typical Electricity Consumption (TEC) (kWh/yr)]]-IF(Table1[[#This Row],[Maximum Document Size Width]]&gt;=275,A3_Annual,0),"")</f>
        <v>413.387</v>
      </c>
      <c r="AB609" s="173">
        <f t="array" ref="AB6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453.9</v>
      </c>
    </row>
    <row r="610" spans="1:28" ht="34.9">
      <c r="A610" s="3">
        <v>2264015</v>
      </c>
      <c r="B610" s="4" t="s">
        <v>1201</v>
      </c>
      <c r="C610" s="4" t="s">
        <v>1417</v>
      </c>
      <c r="D610" s="4" t="s">
        <v>1516</v>
      </c>
      <c r="E610" s="4" t="s">
        <v>1516</v>
      </c>
      <c r="F610" s="4"/>
      <c r="G610" s="4" t="s">
        <v>47</v>
      </c>
      <c r="H610" s="4" t="s">
        <v>48</v>
      </c>
      <c r="I610" s="4">
        <v>216</v>
      </c>
      <c r="J610" s="4">
        <v>356</v>
      </c>
      <c r="K610" s="4"/>
      <c r="L610" s="4" t="s">
        <v>49</v>
      </c>
      <c r="M610" s="4" t="s">
        <v>11</v>
      </c>
      <c r="N610" s="4">
        <v>22</v>
      </c>
      <c r="O610" s="9" t="s">
        <v>50</v>
      </c>
      <c r="P610" s="5">
        <v>0.752</v>
      </c>
      <c r="Q610" s="5">
        <v>39.103999999999999</v>
      </c>
      <c r="R610" s="4">
        <v>14.490883333333334</v>
      </c>
      <c r="S610" s="4" t="s">
        <v>60</v>
      </c>
      <c r="T610" s="67">
        <v>42522</v>
      </c>
      <c r="U610" s="67">
        <v>42471</v>
      </c>
      <c r="V610" s="4" t="s">
        <v>56</v>
      </c>
      <c r="W610" s="4" t="s">
        <v>1517</v>
      </c>
      <c r="X610" s="173" t="str">
        <f t="array" ref="X6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10" s="173">
        <f t="array" ref="Y6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1.59</v>
      </c>
      <c r="Z610" s="173">
        <f>Table1[[#This Row],[V2.0 TEC Requirement (kWh/wk)]]*52/3</f>
        <v>27.560000000000002</v>
      </c>
      <c r="AA610" s="173">
        <f>IF(ISNUMBER(Table1[[#This Row],[Typical Electricity Consumption (TEC) (kWh/yr)]]),Table1[[#This Row],[Typical Electricity Consumption (TEC) (kWh/yr)]]-IF(Table1[[#This Row],[Maximum Document Size Width]]&gt;=275,A3_Annual,0),"")</f>
        <v>14.490883333333334</v>
      </c>
      <c r="AB610" s="173">
        <f t="array" ref="AB6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v>
      </c>
    </row>
    <row r="611" spans="1:28" ht="34.9">
      <c r="A611" s="3">
        <v>2264014</v>
      </c>
      <c r="B611" s="4" t="s">
        <v>1201</v>
      </c>
      <c r="C611" s="4" t="s">
        <v>1417</v>
      </c>
      <c r="D611" s="4" t="s">
        <v>1518</v>
      </c>
      <c r="E611" s="4" t="s">
        <v>1518</v>
      </c>
      <c r="F611" s="4"/>
      <c r="G611" s="4" t="s">
        <v>55</v>
      </c>
      <c r="H611" s="4" t="s">
        <v>48</v>
      </c>
      <c r="I611" s="4">
        <v>216</v>
      </c>
      <c r="J611" s="4">
        <v>356</v>
      </c>
      <c r="K611" s="4"/>
      <c r="L611" s="4" t="s">
        <v>49</v>
      </c>
      <c r="M611" s="4" t="s">
        <v>11</v>
      </c>
      <c r="N611" s="4">
        <v>22</v>
      </c>
      <c r="O611" s="9" t="s">
        <v>50</v>
      </c>
      <c r="P611" s="5">
        <v>0.751</v>
      </c>
      <c r="Q611" s="5">
        <v>39.052</v>
      </c>
      <c r="R611" s="4">
        <v>14.46055</v>
      </c>
      <c r="S611" s="4" t="s">
        <v>60</v>
      </c>
      <c r="T611" s="67">
        <v>42522</v>
      </c>
      <c r="U611" s="67">
        <v>42471</v>
      </c>
      <c r="V611" s="4" t="s">
        <v>56</v>
      </c>
      <c r="W611" s="4" t="s">
        <v>1519</v>
      </c>
      <c r="X611" s="173" t="str">
        <f t="array" ref="X6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11" s="173">
        <f t="array" ref="Y6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1.0199999999999998</v>
      </c>
      <c r="Z611" s="173">
        <f>Table1[[#This Row],[V2.0 TEC Requirement (kWh/wk)]]*52/3</f>
        <v>17.679999999999996</v>
      </c>
      <c r="AA611" s="173">
        <f>IF(ISNUMBER(Table1[[#This Row],[Typical Electricity Consumption (TEC) (kWh/yr)]]),Table1[[#This Row],[Typical Electricity Consumption (TEC) (kWh/yr)]]-IF(Table1[[#This Row],[Maximum Document Size Width]]&gt;=275,A3_Annual,0),"")</f>
        <v>14.46055</v>
      </c>
      <c r="AB611" s="173">
        <f t="array" ref="AB6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13.799999999999999</v>
      </c>
    </row>
    <row r="612" spans="1:28" ht="34.9">
      <c r="A612" s="3">
        <v>2276304</v>
      </c>
      <c r="B612" s="4" t="s">
        <v>1201</v>
      </c>
      <c r="C612" s="4" t="s">
        <v>1417</v>
      </c>
      <c r="D612" s="4" t="s">
        <v>1520</v>
      </c>
      <c r="E612" s="4" t="s">
        <v>1520</v>
      </c>
      <c r="F612" s="4"/>
      <c r="G612" s="4" t="s">
        <v>55</v>
      </c>
      <c r="H612" s="4" t="s">
        <v>48</v>
      </c>
      <c r="I612" s="4">
        <v>216</v>
      </c>
      <c r="J612" s="4">
        <v>356</v>
      </c>
      <c r="K612" s="4"/>
      <c r="L612" s="4" t="s">
        <v>49</v>
      </c>
      <c r="M612" s="4" t="s">
        <v>11</v>
      </c>
      <c r="N612" s="4">
        <v>28</v>
      </c>
      <c r="O612" s="9" t="s">
        <v>50</v>
      </c>
      <c r="P612" s="5">
        <v>1.2949999999999999</v>
      </c>
      <c r="Q612" s="5">
        <v>67.34</v>
      </c>
      <c r="R612" s="4">
        <v>20.788733333333333</v>
      </c>
      <c r="S612" s="4" t="s">
        <v>60</v>
      </c>
      <c r="T612" s="67">
        <v>42720</v>
      </c>
      <c r="U612" s="67">
        <v>42716</v>
      </c>
      <c r="V612" s="4" t="s">
        <v>56</v>
      </c>
      <c r="W612" s="4" t="s">
        <v>1521</v>
      </c>
      <c r="X612" s="173" t="str">
        <f t="array" ref="X6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12" s="173">
        <f t="array" ref="Y6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1.38</v>
      </c>
      <c r="Z612" s="173">
        <f>Table1[[#This Row],[V2.0 TEC Requirement (kWh/wk)]]*52/3</f>
        <v>23.919999999999998</v>
      </c>
      <c r="AA612" s="173">
        <f>IF(ISNUMBER(Table1[[#This Row],[Typical Electricity Consumption (TEC) (kWh/yr)]]),Table1[[#This Row],[Typical Electricity Consumption (TEC) (kWh/yr)]]-IF(Table1[[#This Row],[Maximum Document Size Width]]&gt;=275,A3_Annual,0),"")</f>
        <v>20.788733333333333</v>
      </c>
      <c r="AB612" s="173">
        <f t="array" ref="AB6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17.999999999999996</v>
      </c>
    </row>
    <row r="613" spans="1:28" ht="34.9">
      <c r="A613" s="3">
        <v>2276369</v>
      </c>
      <c r="B613" s="4" t="s">
        <v>1201</v>
      </c>
      <c r="C613" s="4" t="s">
        <v>1417</v>
      </c>
      <c r="D613" s="4" t="s">
        <v>1522</v>
      </c>
      <c r="E613" s="4" t="s">
        <v>1522</v>
      </c>
      <c r="F613" s="4"/>
      <c r="G613" s="4" t="s">
        <v>47</v>
      </c>
      <c r="H613" s="4" t="s">
        <v>48</v>
      </c>
      <c r="I613" s="4">
        <v>216</v>
      </c>
      <c r="J613" s="4">
        <v>356</v>
      </c>
      <c r="K613" s="4"/>
      <c r="L613" s="4" t="s">
        <v>49</v>
      </c>
      <c r="M613" s="4" t="s">
        <v>11</v>
      </c>
      <c r="N613" s="4">
        <v>28</v>
      </c>
      <c r="O613" s="9" t="s">
        <v>50</v>
      </c>
      <c r="P613" s="5">
        <v>1.2809999999999999</v>
      </c>
      <c r="Q613" s="5">
        <v>66.611999999999995</v>
      </c>
      <c r="R613" s="4">
        <v>21.295299999999997</v>
      </c>
      <c r="S613" s="4" t="s">
        <v>60</v>
      </c>
      <c r="T613" s="67">
        <v>42720</v>
      </c>
      <c r="U613" s="67">
        <v>42716</v>
      </c>
      <c r="V613" s="4" t="s">
        <v>56</v>
      </c>
      <c r="W613" s="4" t="s">
        <v>1523</v>
      </c>
      <c r="X613" s="173" t="str">
        <f t="array" ref="X6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13" s="173">
        <f t="array" ref="Y6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613" s="173">
        <f>Table1[[#This Row],[V2.0 TEC Requirement (kWh/wk)]]*52/3</f>
        <v>34.840000000000003</v>
      </c>
      <c r="AA613" s="173">
        <f>IF(ISNUMBER(Table1[[#This Row],[Typical Electricity Consumption (TEC) (kWh/yr)]]),Table1[[#This Row],[Typical Electricity Consumption (TEC) (kWh/yr)]]-IF(Table1[[#This Row],[Maximum Document Size Width]]&gt;=275,A3_Annual,0),"")</f>
        <v>21.295299999999997</v>
      </c>
      <c r="AB613" s="173">
        <f t="array" ref="AB6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614" spans="1:28" ht="34.9">
      <c r="A614" s="3">
        <v>2276370</v>
      </c>
      <c r="B614" s="4" t="s">
        <v>1201</v>
      </c>
      <c r="C614" s="4" t="s">
        <v>1417</v>
      </c>
      <c r="D614" s="4" t="s">
        <v>1524</v>
      </c>
      <c r="E614" s="4" t="s">
        <v>1524</v>
      </c>
      <c r="F614" s="4"/>
      <c r="G614" s="4" t="s">
        <v>47</v>
      </c>
      <c r="H614" s="4" t="s">
        <v>48</v>
      </c>
      <c r="I614" s="4">
        <v>216</v>
      </c>
      <c r="J614" s="4">
        <v>356</v>
      </c>
      <c r="K614" s="4"/>
      <c r="L614" s="4" t="s">
        <v>49</v>
      </c>
      <c r="M614" s="4" t="s">
        <v>11</v>
      </c>
      <c r="N614" s="4">
        <v>28</v>
      </c>
      <c r="O614" s="9" t="s">
        <v>50</v>
      </c>
      <c r="P614" s="5">
        <v>1.2809999999999999</v>
      </c>
      <c r="Q614" s="5">
        <v>66.611999999999995</v>
      </c>
      <c r="R614" s="4">
        <v>21.295299999999997</v>
      </c>
      <c r="S614" s="4" t="s">
        <v>60</v>
      </c>
      <c r="T614" s="67">
        <v>42720</v>
      </c>
      <c r="U614" s="67">
        <v>42716</v>
      </c>
      <c r="V614" s="4" t="s">
        <v>56</v>
      </c>
      <c r="W614" s="4" t="s">
        <v>1525</v>
      </c>
      <c r="X614" s="173" t="str">
        <f t="array" ref="X6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14" s="173">
        <f t="array" ref="Y6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2.0100000000000002</v>
      </c>
      <c r="Z614" s="173">
        <f>Table1[[#This Row],[V2.0 TEC Requirement (kWh/wk)]]*52/3</f>
        <v>34.840000000000003</v>
      </c>
      <c r="AA614" s="173">
        <f>IF(ISNUMBER(Table1[[#This Row],[Typical Electricity Consumption (TEC) (kWh/yr)]]),Table1[[#This Row],[Typical Electricity Consumption (TEC) (kWh/yr)]]-IF(Table1[[#This Row],[Maximum Document Size Width]]&gt;=275,A3_Annual,0),"")</f>
        <v>21.295299999999997</v>
      </c>
      <c r="AB614" s="173">
        <f t="array" ref="AB6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615" spans="1:28" ht="34.9">
      <c r="A615" s="3">
        <v>2276371</v>
      </c>
      <c r="B615" s="4" t="s">
        <v>1201</v>
      </c>
      <c r="C615" s="4" t="s">
        <v>1417</v>
      </c>
      <c r="D615" s="4" t="s">
        <v>1526</v>
      </c>
      <c r="E615" s="4" t="s">
        <v>1526</v>
      </c>
      <c r="F615" s="4"/>
      <c r="G615" s="4" t="s">
        <v>55</v>
      </c>
      <c r="H615" s="4" t="s">
        <v>48</v>
      </c>
      <c r="I615" s="4">
        <v>216</v>
      </c>
      <c r="J615" s="4">
        <v>356</v>
      </c>
      <c r="K615" s="4"/>
      <c r="L615" s="4" t="s">
        <v>49</v>
      </c>
      <c r="M615" s="4" t="s">
        <v>11</v>
      </c>
      <c r="N615" s="4">
        <v>30</v>
      </c>
      <c r="O615" s="9" t="s">
        <v>50</v>
      </c>
      <c r="P615" s="5">
        <v>1.4139999999999999</v>
      </c>
      <c r="Q615" s="5">
        <v>73.528000000000006</v>
      </c>
      <c r="R615" s="4">
        <v>23.010216666666668</v>
      </c>
      <c r="S615" s="4" t="s">
        <v>60</v>
      </c>
      <c r="T615" s="67">
        <v>42720</v>
      </c>
      <c r="U615" s="67">
        <v>42716</v>
      </c>
      <c r="V615" s="4" t="s">
        <v>56</v>
      </c>
      <c r="W615" s="4" t="s">
        <v>1527</v>
      </c>
      <c r="X615" s="173" t="str">
        <f t="array" ref="X6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15" s="173">
        <f t="array" ref="Y6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1.4999999999999998</v>
      </c>
      <c r="Z615" s="173">
        <f>Table1[[#This Row],[V2.0 TEC Requirement (kWh/wk)]]*52/3</f>
        <v>25.999999999999996</v>
      </c>
      <c r="AA615" s="173">
        <f>IF(ISNUMBER(Table1[[#This Row],[Typical Electricity Consumption (TEC) (kWh/yr)]]),Table1[[#This Row],[Typical Electricity Consumption (TEC) (kWh/yr)]]-IF(Table1[[#This Row],[Maximum Document Size Width]]&gt;=275,A3_Annual,0),"")</f>
        <v>23.010216666666668</v>
      </c>
      <c r="AB615" s="173">
        <f t="array" ref="AB6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19.399999999999999</v>
      </c>
    </row>
    <row r="616" spans="1:28" ht="34.9">
      <c r="A616" s="3">
        <v>2276372</v>
      </c>
      <c r="B616" s="4" t="s">
        <v>1201</v>
      </c>
      <c r="C616" s="4" t="s">
        <v>1417</v>
      </c>
      <c r="D616" s="4" t="s">
        <v>1528</v>
      </c>
      <c r="E616" s="4" t="s">
        <v>1528</v>
      </c>
      <c r="F616" s="4"/>
      <c r="G616" s="4" t="s">
        <v>55</v>
      </c>
      <c r="H616" s="4" t="s">
        <v>48</v>
      </c>
      <c r="I616" s="4">
        <v>216</v>
      </c>
      <c r="J616" s="4">
        <v>356</v>
      </c>
      <c r="K616" s="4"/>
      <c r="L616" s="4" t="s">
        <v>49</v>
      </c>
      <c r="M616" s="4" t="s">
        <v>11</v>
      </c>
      <c r="N616" s="4">
        <v>30</v>
      </c>
      <c r="O616" s="9" t="s">
        <v>50</v>
      </c>
      <c r="P616" s="5">
        <v>1.4139999999999999</v>
      </c>
      <c r="Q616" s="5">
        <v>73.528000000000006</v>
      </c>
      <c r="R616" s="4">
        <v>23.010216666666668</v>
      </c>
      <c r="S616" s="4" t="s">
        <v>60</v>
      </c>
      <c r="T616" s="67">
        <v>42720</v>
      </c>
      <c r="U616" s="67">
        <v>42716</v>
      </c>
      <c r="V616" s="4" t="s">
        <v>56</v>
      </c>
      <c r="W616" s="4" t="s">
        <v>1529</v>
      </c>
      <c r="X616" s="173" t="str">
        <f t="array" ref="X6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16" s="173">
        <f t="array" ref="Y6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1.4999999999999998</v>
      </c>
      <c r="Z616" s="173">
        <f>Table1[[#This Row],[V2.0 TEC Requirement (kWh/wk)]]*52/3</f>
        <v>25.999999999999996</v>
      </c>
      <c r="AA616" s="173">
        <f>IF(ISNUMBER(Table1[[#This Row],[Typical Electricity Consumption (TEC) (kWh/yr)]]),Table1[[#This Row],[Typical Electricity Consumption (TEC) (kWh/yr)]]-IF(Table1[[#This Row],[Maximum Document Size Width]]&gt;=275,A3_Annual,0),"")</f>
        <v>23.010216666666668</v>
      </c>
      <c r="AB616" s="173">
        <f t="array" ref="AB6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19.399999999999999</v>
      </c>
    </row>
    <row r="617" spans="1:28" ht="34.9">
      <c r="A617" s="3">
        <v>2276375</v>
      </c>
      <c r="B617" s="4" t="s">
        <v>1201</v>
      </c>
      <c r="C617" s="4" t="s">
        <v>1417</v>
      </c>
      <c r="D617" s="4" t="s">
        <v>1530</v>
      </c>
      <c r="E617" s="4" t="s">
        <v>1530</v>
      </c>
      <c r="F617" s="4"/>
      <c r="G617" s="4" t="s">
        <v>47</v>
      </c>
      <c r="H617" s="4" t="s">
        <v>48</v>
      </c>
      <c r="I617" s="4">
        <v>216</v>
      </c>
      <c r="J617" s="4">
        <v>356</v>
      </c>
      <c r="K617" s="4"/>
      <c r="L617" s="4" t="s">
        <v>49</v>
      </c>
      <c r="M617" s="4" t="s">
        <v>11</v>
      </c>
      <c r="N617" s="4">
        <v>30</v>
      </c>
      <c r="O617" s="9" t="s">
        <v>50</v>
      </c>
      <c r="P617" s="5">
        <v>1.415</v>
      </c>
      <c r="Q617" s="5">
        <v>73.58</v>
      </c>
      <c r="R617" s="4">
        <v>23.044883333333335</v>
      </c>
      <c r="S617" s="4" t="s">
        <v>60</v>
      </c>
      <c r="T617" s="67">
        <v>42720</v>
      </c>
      <c r="U617" s="67">
        <v>42716</v>
      </c>
      <c r="V617" s="4" t="s">
        <v>56</v>
      </c>
      <c r="W617" s="4" t="s">
        <v>1531</v>
      </c>
      <c r="X617" s="173" t="str">
        <f t="array" ref="X6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17" s="173">
        <f t="array" ref="Y6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2.15</v>
      </c>
      <c r="Z617" s="173">
        <f>Table1[[#This Row],[V2.0 TEC Requirement (kWh/wk)]]*52/3</f>
        <v>37.266666666666666</v>
      </c>
      <c r="AA617" s="173">
        <f>IF(ISNUMBER(Table1[[#This Row],[Typical Electricity Consumption (TEC) (kWh/yr)]]),Table1[[#This Row],[Typical Electricity Consumption (TEC) (kWh/yr)]]-IF(Table1[[#This Row],[Maximum Document Size Width]]&gt;=275,A3_Annual,0),"")</f>
        <v>23.044883333333335</v>
      </c>
      <c r="AB617" s="173">
        <f t="array" ref="AB6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18" spans="1:28" ht="34.9">
      <c r="A618" s="3">
        <v>2261138</v>
      </c>
      <c r="B618" s="4" t="s">
        <v>1201</v>
      </c>
      <c r="C618" s="4" t="s">
        <v>1417</v>
      </c>
      <c r="D618" s="4" t="s">
        <v>1368</v>
      </c>
      <c r="E618" s="4" t="s">
        <v>1368</v>
      </c>
      <c r="F618" s="4"/>
      <c r="G618" s="4" t="s">
        <v>55</v>
      </c>
      <c r="H618" s="4" t="s">
        <v>48</v>
      </c>
      <c r="I618" s="4">
        <v>356</v>
      </c>
      <c r="J618" s="4">
        <v>216</v>
      </c>
      <c r="K618" s="4"/>
      <c r="L618" s="4" t="s">
        <v>49</v>
      </c>
      <c r="M618" s="4" t="s">
        <v>11</v>
      </c>
      <c r="N618" s="4">
        <v>42</v>
      </c>
      <c r="O618" s="9" t="s">
        <v>50</v>
      </c>
      <c r="P618" s="5">
        <v>1.752</v>
      </c>
      <c r="Q618" s="5">
        <v>91.103999999999999</v>
      </c>
      <c r="R618" s="4">
        <v>25.347399999999997</v>
      </c>
      <c r="S618" s="4" t="s">
        <v>1334</v>
      </c>
      <c r="T618" s="67">
        <v>42461</v>
      </c>
      <c r="U618" s="67">
        <v>42430</v>
      </c>
      <c r="V618" s="4" t="s">
        <v>56</v>
      </c>
      <c r="W618" s="4" t="s">
        <v>1532</v>
      </c>
      <c r="X618" s="173" t="str">
        <f t="array" ref="X6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18" s="173">
        <f t="array" ref="Y6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618" s="173">
        <f>Table1[[#This Row],[V2.0 TEC Requirement (kWh/wk)]]*52/3</f>
        <v>55.813333333333333</v>
      </c>
      <c r="AA618" s="173">
        <f>IF(ISNUMBER(Table1[[#This Row],[Typical Electricity Consumption (TEC) (kWh/yr)]]),Table1[[#This Row],[Typical Electricity Consumption (TEC) (kWh/yr)]]-IF(Table1[[#This Row],[Maximum Document Size Width]]&gt;=275,A3_Annual,0),"")</f>
        <v>25.347399999999997</v>
      </c>
      <c r="AB618" s="173">
        <f t="array" ref="AB6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619" spans="1:28" ht="34.9">
      <c r="A619" s="3">
        <v>2261135</v>
      </c>
      <c r="B619" s="4" t="s">
        <v>1201</v>
      </c>
      <c r="C619" s="4" t="s">
        <v>1417</v>
      </c>
      <c r="D619" s="4" t="s">
        <v>1370</v>
      </c>
      <c r="E619" s="4" t="s">
        <v>1370</v>
      </c>
      <c r="F619" s="4"/>
      <c r="G619" s="4" t="s">
        <v>55</v>
      </c>
      <c r="H619" s="4" t="s">
        <v>48</v>
      </c>
      <c r="I619" s="4">
        <v>356</v>
      </c>
      <c r="J619" s="4">
        <v>216</v>
      </c>
      <c r="K619" s="4"/>
      <c r="L619" s="4" t="s">
        <v>49</v>
      </c>
      <c r="M619" s="4" t="s">
        <v>11</v>
      </c>
      <c r="N619" s="4">
        <v>42</v>
      </c>
      <c r="O619" s="9" t="s">
        <v>50</v>
      </c>
      <c r="P619" s="5">
        <v>1.752</v>
      </c>
      <c r="Q619" s="5">
        <v>91.103999999999999</v>
      </c>
      <c r="R619" s="4">
        <v>25.347399999999997</v>
      </c>
      <c r="S619" s="4" t="s">
        <v>1334</v>
      </c>
      <c r="T619" s="67">
        <v>42461</v>
      </c>
      <c r="U619" s="67">
        <v>42430</v>
      </c>
      <c r="V619" s="4" t="s">
        <v>56</v>
      </c>
      <c r="W619" s="4" t="s">
        <v>1533</v>
      </c>
      <c r="X619" s="173" t="str">
        <f t="array" ref="X6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19" s="173">
        <f t="array" ref="Y6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619" s="173">
        <f>Table1[[#This Row],[V2.0 TEC Requirement (kWh/wk)]]*52/3</f>
        <v>55.813333333333333</v>
      </c>
      <c r="AA619" s="173">
        <f>IF(ISNUMBER(Table1[[#This Row],[Typical Electricity Consumption (TEC) (kWh/yr)]]),Table1[[#This Row],[Typical Electricity Consumption (TEC) (kWh/yr)]]-IF(Table1[[#This Row],[Maximum Document Size Width]]&gt;=275,A3_Annual,0),"")</f>
        <v>25.347399999999997</v>
      </c>
      <c r="AB619" s="173">
        <f t="array" ref="AB6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620" spans="1:28" ht="34.9">
      <c r="A620" s="3">
        <v>2261011</v>
      </c>
      <c r="B620" s="4" t="s">
        <v>1201</v>
      </c>
      <c r="C620" s="4" t="s">
        <v>1417</v>
      </c>
      <c r="D620" s="4" t="s">
        <v>1372</v>
      </c>
      <c r="E620" s="4" t="s">
        <v>1372</v>
      </c>
      <c r="F620" s="4"/>
      <c r="G620" s="4" t="s">
        <v>47</v>
      </c>
      <c r="H620" s="4" t="s">
        <v>48</v>
      </c>
      <c r="I620" s="4">
        <v>356</v>
      </c>
      <c r="J620" s="4">
        <v>216</v>
      </c>
      <c r="K620" s="4"/>
      <c r="L620" s="4" t="s">
        <v>49</v>
      </c>
      <c r="M620" s="4" t="s">
        <v>11</v>
      </c>
      <c r="N620" s="4">
        <v>42</v>
      </c>
      <c r="O620" s="9" t="s">
        <v>50</v>
      </c>
      <c r="P620" s="5">
        <v>1.756</v>
      </c>
      <c r="Q620" s="5">
        <v>91.311999999999998</v>
      </c>
      <c r="R620" s="4">
        <v>26.782600000000002</v>
      </c>
      <c r="S620" s="4" t="s">
        <v>1233</v>
      </c>
      <c r="T620" s="67">
        <v>42461</v>
      </c>
      <c r="U620" s="67">
        <v>42429</v>
      </c>
      <c r="V620" s="4" t="s">
        <v>56</v>
      </c>
      <c r="W620" s="4" t="s">
        <v>1534</v>
      </c>
      <c r="X620" s="173" t="str">
        <f t="array" ref="X6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20" s="173">
        <f t="array" ref="Y6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620" s="173">
        <f>Table1[[#This Row],[V2.0 TEC Requirement (kWh/wk)]]*52/3</f>
        <v>65.346666666666664</v>
      </c>
      <c r="AA620" s="173">
        <f>IF(ISNUMBER(Table1[[#This Row],[Typical Electricity Consumption (TEC) (kWh/yr)]]),Table1[[#This Row],[Typical Electricity Consumption (TEC) (kWh/yr)]]-IF(Table1[[#This Row],[Maximum Document Size Width]]&gt;=275,A3_Annual,0),"")</f>
        <v>26.782600000000002</v>
      </c>
      <c r="AB620" s="173">
        <f t="array" ref="AB6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621" spans="1:28" ht="34.9">
      <c r="A621" s="3">
        <v>2261008</v>
      </c>
      <c r="B621" s="4" t="s">
        <v>1201</v>
      </c>
      <c r="C621" s="4" t="s">
        <v>1417</v>
      </c>
      <c r="D621" s="4" t="s">
        <v>1374</v>
      </c>
      <c r="E621" s="4" t="s">
        <v>1374</v>
      </c>
      <c r="F621" s="4"/>
      <c r="G621" s="4" t="s">
        <v>47</v>
      </c>
      <c r="H621" s="4" t="s">
        <v>48</v>
      </c>
      <c r="I621" s="4">
        <v>356</v>
      </c>
      <c r="J621" s="4">
        <v>216</v>
      </c>
      <c r="K621" s="4"/>
      <c r="L621" s="4" t="s">
        <v>49</v>
      </c>
      <c r="M621" s="4" t="s">
        <v>11</v>
      </c>
      <c r="N621" s="4">
        <v>42</v>
      </c>
      <c r="O621" s="9" t="s">
        <v>50</v>
      </c>
      <c r="P621" s="5">
        <v>1.756</v>
      </c>
      <c r="Q621" s="5">
        <v>91.311999999999998</v>
      </c>
      <c r="R621" s="4">
        <v>26.782600000000002</v>
      </c>
      <c r="S621" s="4" t="s">
        <v>1233</v>
      </c>
      <c r="T621" s="67">
        <v>42461</v>
      </c>
      <c r="U621" s="67">
        <v>42429</v>
      </c>
      <c r="V621" s="4" t="s">
        <v>56</v>
      </c>
      <c r="W621" s="4" t="s">
        <v>1535</v>
      </c>
      <c r="X621" s="173" t="str">
        <f t="array" ref="X6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21" s="173">
        <f t="array" ref="Y6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621" s="173">
        <f>Table1[[#This Row],[V2.0 TEC Requirement (kWh/wk)]]*52/3</f>
        <v>65.346666666666664</v>
      </c>
      <c r="AA621" s="173">
        <f>IF(ISNUMBER(Table1[[#This Row],[Typical Electricity Consumption (TEC) (kWh/yr)]]),Table1[[#This Row],[Typical Electricity Consumption (TEC) (kWh/yr)]]-IF(Table1[[#This Row],[Maximum Document Size Width]]&gt;=275,A3_Annual,0),"")</f>
        <v>26.782600000000002</v>
      </c>
      <c r="AB621" s="173">
        <f t="array" ref="AB6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622" spans="1:28" ht="34.9">
      <c r="A622" s="3">
        <v>2261148</v>
      </c>
      <c r="B622" s="4" t="s">
        <v>1201</v>
      </c>
      <c r="C622" s="4" t="s">
        <v>1417</v>
      </c>
      <c r="D622" s="4" t="s">
        <v>1376</v>
      </c>
      <c r="E622" s="4" t="s">
        <v>1376</v>
      </c>
      <c r="F622" s="4"/>
      <c r="G622" s="4" t="s">
        <v>55</v>
      </c>
      <c r="H622" s="4" t="s">
        <v>48</v>
      </c>
      <c r="I622" s="4">
        <v>356</v>
      </c>
      <c r="J622" s="4">
        <v>216</v>
      </c>
      <c r="K622" s="4"/>
      <c r="L622" s="4" t="s">
        <v>49</v>
      </c>
      <c r="M622" s="4" t="s">
        <v>11</v>
      </c>
      <c r="N622" s="4">
        <v>42</v>
      </c>
      <c r="O622" s="9" t="s">
        <v>50</v>
      </c>
      <c r="P622" s="5">
        <v>1.7529999999999999</v>
      </c>
      <c r="Q622" s="5">
        <v>91.156000000000006</v>
      </c>
      <c r="R622" s="4">
        <v>26.116999999999997</v>
      </c>
      <c r="S622" s="4" t="s">
        <v>1233</v>
      </c>
      <c r="T622" s="67">
        <v>42461</v>
      </c>
      <c r="U622" s="67">
        <v>42430</v>
      </c>
      <c r="V622" s="4" t="s">
        <v>56</v>
      </c>
      <c r="W622" s="4" t="s">
        <v>1536</v>
      </c>
      <c r="X622" s="173" t="str">
        <f t="array" ref="X6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2" s="173">
        <f t="array" ref="Y6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622" s="173">
        <f>Table1[[#This Row],[V2.0 TEC Requirement (kWh/wk)]]*52/3</f>
        <v>55.813333333333333</v>
      </c>
      <c r="AA622" s="173">
        <f>IF(ISNUMBER(Table1[[#This Row],[Typical Electricity Consumption (TEC) (kWh/yr)]]),Table1[[#This Row],[Typical Electricity Consumption (TEC) (kWh/yr)]]-IF(Table1[[#This Row],[Maximum Document Size Width]]&gt;=275,A3_Annual,0),"")</f>
        <v>26.116999999999997</v>
      </c>
      <c r="AB622" s="173">
        <f t="array" ref="AB6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623" spans="1:28" ht="34.9">
      <c r="A623" s="3">
        <v>2261145</v>
      </c>
      <c r="B623" s="4" t="s">
        <v>1201</v>
      </c>
      <c r="C623" s="4" t="s">
        <v>1417</v>
      </c>
      <c r="D623" s="4" t="s">
        <v>1378</v>
      </c>
      <c r="E623" s="4" t="s">
        <v>1378</v>
      </c>
      <c r="F623" s="4"/>
      <c r="G623" s="4" t="s">
        <v>55</v>
      </c>
      <c r="H623" s="4" t="s">
        <v>48</v>
      </c>
      <c r="I623" s="4">
        <v>356</v>
      </c>
      <c r="J623" s="4">
        <v>216</v>
      </c>
      <c r="K623" s="4"/>
      <c r="L623" s="4" t="s">
        <v>49</v>
      </c>
      <c r="M623" s="4" t="s">
        <v>11</v>
      </c>
      <c r="N623" s="4">
        <v>42</v>
      </c>
      <c r="O623" s="9" t="s">
        <v>50</v>
      </c>
      <c r="P623" s="5">
        <v>1.7529999999999999</v>
      </c>
      <c r="Q623" s="5">
        <v>91.156000000000006</v>
      </c>
      <c r="R623" s="4">
        <v>26.116999999999997</v>
      </c>
      <c r="S623" s="4" t="s">
        <v>1233</v>
      </c>
      <c r="T623" s="67">
        <v>42461</v>
      </c>
      <c r="U623" s="67">
        <v>42430</v>
      </c>
      <c r="V623" s="4" t="s">
        <v>56</v>
      </c>
      <c r="W623" s="4" t="s">
        <v>1537</v>
      </c>
      <c r="X623" s="173" t="str">
        <f t="array" ref="X6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3" s="173">
        <f t="array" ref="Y6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623" s="173">
        <f>Table1[[#This Row],[V2.0 TEC Requirement (kWh/wk)]]*52/3</f>
        <v>55.813333333333333</v>
      </c>
      <c r="AA623" s="173">
        <f>IF(ISNUMBER(Table1[[#This Row],[Typical Electricity Consumption (TEC) (kWh/yr)]]),Table1[[#This Row],[Typical Electricity Consumption (TEC) (kWh/yr)]]-IF(Table1[[#This Row],[Maximum Document Size Width]]&gt;=275,A3_Annual,0),"")</f>
        <v>26.116999999999997</v>
      </c>
      <c r="AB623" s="173">
        <f t="array" ref="AB6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624" spans="1:28" ht="34.9">
      <c r="A624" s="3">
        <v>2261310</v>
      </c>
      <c r="B624" s="4" t="s">
        <v>1201</v>
      </c>
      <c r="C624" s="4" t="s">
        <v>1417</v>
      </c>
      <c r="D624" s="4" t="s">
        <v>1380</v>
      </c>
      <c r="E624" s="4" t="s">
        <v>1380</v>
      </c>
      <c r="F624" s="4"/>
      <c r="G624" s="4" t="s">
        <v>55</v>
      </c>
      <c r="H624" s="4" t="s">
        <v>48</v>
      </c>
      <c r="I624" s="4">
        <v>356</v>
      </c>
      <c r="J624" s="4">
        <v>216</v>
      </c>
      <c r="K624" s="4"/>
      <c r="L624" s="4" t="s">
        <v>49</v>
      </c>
      <c r="M624" s="4" t="s">
        <v>11</v>
      </c>
      <c r="N624" s="4">
        <v>52</v>
      </c>
      <c r="O624" s="9" t="s">
        <v>50</v>
      </c>
      <c r="P624" s="5">
        <v>2.7069999999999999</v>
      </c>
      <c r="Q624" s="5">
        <v>140.76400000000001</v>
      </c>
      <c r="R624" s="4">
        <v>39.1066</v>
      </c>
      <c r="S624" s="4" t="s">
        <v>1178</v>
      </c>
      <c r="T624" s="67">
        <v>42522</v>
      </c>
      <c r="U624" s="67">
        <v>42431</v>
      </c>
      <c r="V624" s="4" t="s">
        <v>56</v>
      </c>
      <c r="W624" s="4" t="s">
        <v>1538</v>
      </c>
      <c r="X624" s="173" t="str">
        <f t="array" ref="X6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4" s="173">
        <f t="array" ref="Y6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624" s="173">
        <f>Table1[[#This Row],[V2.0 TEC Requirement (kWh/wk)]]*52/3</f>
        <v>83.546666666666667</v>
      </c>
      <c r="AA624" s="173">
        <f>IF(ISNUMBER(Table1[[#This Row],[Typical Electricity Consumption (TEC) (kWh/yr)]]),Table1[[#This Row],[Typical Electricity Consumption (TEC) (kWh/yr)]]-IF(Table1[[#This Row],[Maximum Document Size Width]]&gt;=275,A3_Annual,0),"")</f>
        <v>39.1066</v>
      </c>
      <c r="AB624" s="173">
        <f t="array" ref="AB6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625" spans="1:28" ht="34.9">
      <c r="A625" s="3">
        <v>2261313</v>
      </c>
      <c r="B625" s="4" t="s">
        <v>1201</v>
      </c>
      <c r="C625" s="4" t="s">
        <v>1417</v>
      </c>
      <c r="D625" s="4" t="s">
        <v>1382</v>
      </c>
      <c r="E625" s="4" t="s">
        <v>1382</v>
      </c>
      <c r="F625" s="4"/>
      <c r="G625" s="4" t="s">
        <v>55</v>
      </c>
      <c r="H625" s="4" t="s">
        <v>48</v>
      </c>
      <c r="I625" s="4">
        <v>356</v>
      </c>
      <c r="J625" s="4">
        <v>216</v>
      </c>
      <c r="K625" s="4"/>
      <c r="L625" s="4" t="s">
        <v>49</v>
      </c>
      <c r="M625" s="4" t="s">
        <v>11</v>
      </c>
      <c r="N625" s="4">
        <v>52</v>
      </c>
      <c r="O625" s="9" t="s">
        <v>50</v>
      </c>
      <c r="P625" s="5">
        <v>2.7069999999999999</v>
      </c>
      <c r="Q625" s="5">
        <v>140.76400000000001</v>
      </c>
      <c r="R625" s="4">
        <v>39.1066</v>
      </c>
      <c r="S625" s="4" t="s">
        <v>1178</v>
      </c>
      <c r="T625" s="67">
        <v>42644</v>
      </c>
      <c r="U625" s="67">
        <v>42431</v>
      </c>
      <c r="V625" s="4" t="s">
        <v>56</v>
      </c>
      <c r="W625" s="4" t="s">
        <v>1539</v>
      </c>
      <c r="X625" s="173" t="str">
        <f t="array" ref="X6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5" s="173">
        <f t="array" ref="Y6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625" s="173">
        <f>Table1[[#This Row],[V2.0 TEC Requirement (kWh/wk)]]*52/3</f>
        <v>83.546666666666667</v>
      </c>
      <c r="AA625" s="173">
        <f>IF(ISNUMBER(Table1[[#This Row],[Typical Electricity Consumption (TEC) (kWh/yr)]]),Table1[[#This Row],[Typical Electricity Consumption (TEC) (kWh/yr)]]-IF(Table1[[#This Row],[Maximum Document Size Width]]&gt;=275,A3_Annual,0),"")</f>
        <v>39.1066</v>
      </c>
      <c r="AB625" s="173">
        <f t="array" ref="AB6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626" spans="1:28" ht="34.9">
      <c r="A626" s="3">
        <v>2293522</v>
      </c>
      <c r="B626" s="4" t="s">
        <v>1201</v>
      </c>
      <c r="C626" s="4" t="s">
        <v>1417</v>
      </c>
      <c r="D626" s="4" t="s">
        <v>1384</v>
      </c>
      <c r="E626" s="4" t="s">
        <v>1384</v>
      </c>
      <c r="F626" s="4"/>
      <c r="G626" s="4" t="s">
        <v>55</v>
      </c>
      <c r="H626" s="4" t="s">
        <v>48</v>
      </c>
      <c r="I626" s="4">
        <v>356</v>
      </c>
      <c r="J626" s="4">
        <v>216</v>
      </c>
      <c r="K626" s="4"/>
      <c r="L626" s="4" t="s">
        <v>49</v>
      </c>
      <c r="M626" s="4" t="s">
        <v>11</v>
      </c>
      <c r="N626" s="4">
        <v>52</v>
      </c>
      <c r="O626" s="9" t="s">
        <v>50</v>
      </c>
      <c r="P626" s="5">
        <v>2.7069999999999999</v>
      </c>
      <c r="Q626" s="5">
        <v>140.76400000000001</v>
      </c>
      <c r="R626" s="4">
        <v>39.1066</v>
      </c>
      <c r="S626" s="4" t="s">
        <v>1178</v>
      </c>
      <c r="T626" s="67">
        <v>42522</v>
      </c>
      <c r="U626" s="67">
        <v>42824</v>
      </c>
      <c r="V626" s="4" t="s">
        <v>56</v>
      </c>
      <c r="W626" s="4" t="s">
        <v>1540</v>
      </c>
      <c r="X626" s="173" t="str">
        <f t="array" ref="X6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6" s="173">
        <f t="array" ref="Y6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626" s="173">
        <f>Table1[[#This Row],[V2.0 TEC Requirement (kWh/wk)]]*52/3</f>
        <v>83.546666666666667</v>
      </c>
      <c r="AA626" s="173">
        <f>IF(ISNUMBER(Table1[[#This Row],[Typical Electricity Consumption (TEC) (kWh/yr)]]),Table1[[#This Row],[Typical Electricity Consumption (TEC) (kWh/yr)]]-IF(Table1[[#This Row],[Maximum Document Size Width]]&gt;=275,A3_Annual,0),"")</f>
        <v>39.1066</v>
      </c>
      <c r="AB626" s="173">
        <f t="array" ref="AB6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627" spans="1:28" ht="34.9">
      <c r="A627" s="3">
        <v>2261318</v>
      </c>
      <c r="B627" s="4" t="s">
        <v>1201</v>
      </c>
      <c r="C627" s="4" t="s">
        <v>1417</v>
      </c>
      <c r="D627" s="4" t="s">
        <v>1386</v>
      </c>
      <c r="E627" s="4" t="s">
        <v>1386</v>
      </c>
      <c r="F627" s="4"/>
      <c r="G627" s="4" t="s">
        <v>55</v>
      </c>
      <c r="H627" s="4" t="s">
        <v>48</v>
      </c>
      <c r="I627" s="4">
        <v>356</v>
      </c>
      <c r="J627" s="4">
        <v>216</v>
      </c>
      <c r="K627" s="4"/>
      <c r="L627" s="4" t="s">
        <v>49</v>
      </c>
      <c r="M627" s="4" t="s">
        <v>11</v>
      </c>
      <c r="N627" s="4">
        <v>62</v>
      </c>
      <c r="O627" s="9" t="s">
        <v>50</v>
      </c>
      <c r="P627" s="5">
        <v>3.286</v>
      </c>
      <c r="Q627" s="5">
        <v>170.87200000000001</v>
      </c>
      <c r="R627" s="4">
        <v>47.377200000000002</v>
      </c>
      <c r="S627" s="4" t="s">
        <v>1178</v>
      </c>
      <c r="T627" s="67">
        <v>42522</v>
      </c>
      <c r="U627" s="67">
        <v>42431</v>
      </c>
      <c r="V627" s="4" t="s">
        <v>56</v>
      </c>
      <c r="W627" s="4" t="s">
        <v>1541</v>
      </c>
      <c r="X627" s="173" t="str">
        <f t="array" ref="X6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7" s="173">
        <f t="array" ref="Y6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6.42</v>
      </c>
      <c r="Z627" s="173">
        <f>Table1[[#This Row],[V2.0 TEC Requirement (kWh/wk)]]*52/3</f>
        <v>111.27999999999999</v>
      </c>
      <c r="AA627" s="173">
        <f>IF(ISNUMBER(Table1[[#This Row],[Typical Electricity Consumption (TEC) (kWh/yr)]]),Table1[[#This Row],[Typical Electricity Consumption (TEC) (kWh/yr)]]-IF(Table1[[#This Row],[Maximum Document Size Width]]&gt;=275,A3_Annual,0),"")</f>
        <v>47.377200000000002</v>
      </c>
      <c r="AB627" s="173">
        <f t="array" ref="AB6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43.700000000000017</v>
      </c>
    </row>
    <row r="628" spans="1:28" ht="34.9">
      <c r="A628" s="3">
        <v>2290003</v>
      </c>
      <c r="B628" s="4" t="s">
        <v>1201</v>
      </c>
      <c r="C628" s="4" t="s">
        <v>1417</v>
      </c>
      <c r="D628" s="4" t="s">
        <v>1388</v>
      </c>
      <c r="E628" s="4" t="s">
        <v>1388</v>
      </c>
      <c r="F628" s="4"/>
      <c r="G628" s="4" t="s">
        <v>55</v>
      </c>
      <c r="H628" s="4" t="s">
        <v>48</v>
      </c>
      <c r="I628" s="4">
        <v>297</v>
      </c>
      <c r="J628" s="4">
        <v>432</v>
      </c>
      <c r="K628" s="4"/>
      <c r="L628" s="4" t="s">
        <v>49</v>
      </c>
      <c r="M628" s="4" t="s">
        <v>11</v>
      </c>
      <c r="N628" s="4">
        <v>60</v>
      </c>
      <c r="O628" s="9" t="s">
        <v>50</v>
      </c>
      <c r="P628" s="5">
        <v>2.601</v>
      </c>
      <c r="Q628" s="5">
        <v>135.25200000000001</v>
      </c>
      <c r="R628" s="4">
        <v>39.020799999999994</v>
      </c>
      <c r="S628" s="4" t="s">
        <v>1204</v>
      </c>
      <c r="T628" s="67">
        <v>42912</v>
      </c>
      <c r="U628" s="67">
        <v>42768</v>
      </c>
      <c r="V628" s="4" t="s">
        <v>56</v>
      </c>
      <c r="W628" s="4" t="s">
        <v>1542</v>
      </c>
      <c r="X628" s="173" t="str">
        <f t="array" ref="X6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28" s="173">
        <f t="array" ref="Y6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6.1</v>
      </c>
      <c r="Z628" s="173">
        <f>Table1[[#This Row],[V2.0 TEC Requirement (kWh/wk)]]*52/3</f>
        <v>105.73333333333333</v>
      </c>
      <c r="AA628" s="173">
        <f>IF(ISNUMBER(Table1[[#This Row],[Typical Electricity Consumption (TEC) (kWh/yr)]]),Table1[[#This Row],[Typical Electricity Consumption (TEC) (kWh/yr)]]-IF(Table1[[#This Row],[Maximum Document Size Width]]&gt;=275,A3_Annual,0),"")</f>
        <v>39.020799999999994</v>
      </c>
      <c r="AB628" s="173">
        <f t="array" ref="AB6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40.4</v>
      </c>
    </row>
    <row r="629" spans="1:28" ht="34.9">
      <c r="A629" s="3">
        <v>2288924</v>
      </c>
      <c r="B629" s="4" t="s">
        <v>1201</v>
      </c>
      <c r="C629" s="4" t="s">
        <v>1417</v>
      </c>
      <c r="D629" s="4" t="s">
        <v>1390</v>
      </c>
      <c r="E629" s="4" t="s">
        <v>1390</v>
      </c>
      <c r="F629" s="4"/>
      <c r="G629" s="4" t="s">
        <v>47</v>
      </c>
      <c r="H629" s="4" t="s">
        <v>48</v>
      </c>
      <c r="I629" s="4">
        <v>216</v>
      </c>
      <c r="J629" s="4">
        <v>356</v>
      </c>
      <c r="K629" s="4"/>
      <c r="L629" s="4" t="s">
        <v>49</v>
      </c>
      <c r="M629" s="4" t="s">
        <v>14</v>
      </c>
      <c r="N629" s="4">
        <v>21</v>
      </c>
      <c r="O629" s="9" t="s">
        <v>50</v>
      </c>
      <c r="P629" s="5">
        <v>1.4670000000000001</v>
      </c>
      <c r="Q629" s="5">
        <v>76.284000000000006</v>
      </c>
      <c r="R629" s="4">
        <v>27.501175</v>
      </c>
      <c r="S629" s="4" t="s">
        <v>60</v>
      </c>
      <c r="T629" s="67">
        <v>43018</v>
      </c>
      <c r="U629" s="67">
        <v>42753</v>
      </c>
      <c r="V629" s="4" t="s">
        <v>187</v>
      </c>
      <c r="W629" s="4" t="s">
        <v>1543</v>
      </c>
      <c r="X629" s="173" t="str">
        <f t="array" ref="X6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29" s="173">
        <f t="array" ref="Y6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2.78</v>
      </c>
      <c r="Z629" s="173">
        <f>Table1[[#This Row],[V2.0 TEC Requirement (kWh/wk)]]*52/3</f>
        <v>48.186666666666667</v>
      </c>
      <c r="AA629" s="173">
        <f>IF(ISNUMBER(Table1[[#This Row],[Typical Electricity Consumption (TEC) (kWh/yr)]]),Table1[[#This Row],[Typical Electricity Consumption (TEC) (kWh/yr)]]-IF(Table1[[#This Row],[Maximum Document Size Width]]&gt;=275,A3_Annual,0),"")</f>
        <v>27.501175</v>
      </c>
      <c r="AB629" s="173">
        <f t="array" ref="AB6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14.800000000000002</v>
      </c>
    </row>
    <row r="630" spans="1:28" ht="34.9">
      <c r="A630" s="3">
        <v>2288910</v>
      </c>
      <c r="B630" s="4" t="s">
        <v>1201</v>
      </c>
      <c r="C630" s="4" t="s">
        <v>1417</v>
      </c>
      <c r="D630" s="4" t="s">
        <v>1392</v>
      </c>
      <c r="E630" s="4" t="s">
        <v>1392</v>
      </c>
      <c r="F630" s="4"/>
      <c r="G630" s="4" t="s">
        <v>55</v>
      </c>
      <c r="H630" s="4" t="s">
        <v>48</v>
      </c>
      <c r="I630" s="4">
        <v>216</v>
      </c>
      <c r="J630" s="4">
        <v>356</v>
      </c>
      <c r="K630" s="4"/>
      <c r="L630" s="4" t="s">
        <v>49</v>
      </c>
      <c r="M630" s="4" t="s">
        <v>14</v>
      </c>
      <c r="N630" s="4">
        <v>21</v>
      </c>
      <c r="O630" s="9" t="s">
        <v>50</v>
      </c>
      <c r="P630" s="5">
        <v>1.3620000000000001</v>
      </c>
      <c r="Q630" s="5">
        <v>70.823999999999998</v>
      </c>
      <c r="R630" s="4">
        <v>25.669366666666665</v>
      </c>
      <c r="S630" s="4" t="s">
        <v>60</v>
      </c>
      <c r="T630" s="67">
        <v>42878</v>
      </c>
      <c r="U630" s="67">
        <v>42752</v>
      </c>
      <c r="V630" s="4" t="s">
        <v>187</v>
      </c>
      <c r="W630" s="4" t="s">
        <v>1544</v>
      </c>
      <c r="X630" s="173" t="str">
        <f t="array" ref="X6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0" s="173">
        <f t="array" ref="Y6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v>
      </c>
      <c r="Z630" s="173">
        <f>Table1[[#This Row],[V2.0 TEC Requirement (kWh/wk)]]*52/3</f>
        <v>43.333333333333336</v>
      </c>
      <c r="AA630" s="173">
        <f>IF(ISNUMBER(Table1[[#This Row],[Typical Electricity Consumption (TEC) (kWh/yr)]]),Table1[[#This Row],[Typical Electricity Consumption (TEC) (kWh/yr)]]-IF(Table1[[#This Row],[Maximum Document Size Width]]&gt;=275,A3_Annual,0),"")</f>
        <v>25.669366666666665</v>
      </c>
      <c r="AB630" s="173">
        <f t="array" ref="AB6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13.900000000000002</v>
      </c>
    </row>
    <row r="631" spans="1:28" ht="34.9">
      <c r="A631" s="3">
        <v>2288921</v>
      </c>
      <c r="B631" s="4" t="s">
        <v>1201</v>
      </c>
      <c r="C631" s="4" t="s">
        <v>1417</v>
      </c>
      <c r="D631" s="4" t="s">
        <v>1394</v>
      </c>
      <c r="E631" s="4" t="s">
        <v>1394</v>
      </c>
      <c r="F631" s="4"/>
      <c r="G631" s="4" t="s">
        <v>47</v>
      </c>
      <c r="H631" s="4" t="s">
        <v>48</v>
      </c>
      <c r="I631" s="4">
        <v>216</v>
      </c>
      <c r="J631" s="4">
        <v>356</v>
      </c>
      <c r="K631" s="4"/>
      <c r="L631" s="4" t="s">
        <v>49</v>
      </c>
      <c r="M631" s="4" t="s">
        <v>14</v>
      </c>
      <c r="N631" s="4">
        <v>21</v>
      </c>
      <c r="O631" s="9" t="s">
        <v>50</v>
      </c>
      <c r="P631" s="5">
        <v>1.4670000000000001</v>
      </c>
      <c r="Q631" s="5">
        <v>76.284000000000006</v>
      </c>
      <c r="R631" s="4">
        <v>27.501175</v>
      </c>
      <c r="S631" s="4" t="s">
        <v>60</v>
      </c>
      <c r="T631" s="67">
        <v>42878</v>
      </c>
      <c r="U631" s="67">
        <v>42753</v>
      </c>
      <c r="V631" s="4" t="s">
        <v>187</v>
      </c>
      <c r="W631" s="4" t="s">
        <v>1545</v>
      </c>
      <c r="X631" s="173" t="str">
        <f t="array" ref="X6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31" s="173">
        <f t="array" ref="Y6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2.78</v>
      </c>
      <c r="Z631" s="173">
        <f>Table1[[#This Row],[V2.0 TEC Requirement (kWh/wk)]]*52/3</f>
        <v>48.186666666666667</v>
      </c>
      <c r="AA631" s="173">
        <f>IF(ISNUMBER(Table1[[#This Row],[Typical Electricity Consumption (TEC) (kWh/yr)]]),Table1[[#This Row],[Typical Electricity Consumption (TEC) (kWh/yr)]]-IF(Table1[[#This Row],[Maximum Document Size Width]]&gt;=275,A3_Annual,0),"")</f>
        <v>27.501175</v>
      </c>
      <c r="AB631" s="173">
        <f t="array" ref="AB6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14.800000000000002</v>
      </c>
    </row>
    <row r="632" spans="1:28" ht="34.9">
      <c r="A632" s="3">
        <v>2263674</v>
      </c>
      <c r="B632" s="4" t="s">
        <v>1201</v>
      </c>
      <c r="C632" s="4" t="s">
        <v>1417</v>
      </c>
      <c r="D632" s="4" t="s">
        <v>1396</v>
      </c>
      <c r="E632" s="4" t="s">
        <v>1396</v>
      </c>
      <c r="F632" s="4"/>
      <c r="G632" s="4" t="s">
        <v>55</v>
      </c>
      <c r="H632" s="4" t="s">
        <v>48</v>
      </c>
      <c r="I632" s="4">
        <v>216</v>
      </c>
      <c r="J632" s="4">
        <v>356</v>
      </c>
      <c r="K632" s="4"/>
      <c r="L632" s="4" t="s">
        <v>49</v>
      </c>
      <c r="M632" s="4" t="s">
        <v>14</v>
      </c>
      <c r="N632" s="4">
        <v>26</v>
      </c>
      <c r="O632" s="9" t="s">
        <v>50</v>
      </c>
      <c r="P632" s="5">
        <v>1.5840000000000001</v>
      </c>
      <c r="Q632" s="5">
        <v>82.367999999999995</v>
      </c>
      <c r="R632" s="4">
        <v>23.877750000000006</v>
      </c>
      <c r="S632" s="4" t="s">
        <v>1178</v>
      </c>
      <c r="T632" s="67">
        <v>42583</v>
      </c>
      <c r="U632" s="67">
        <v>42458</v>
      </c>
      <c r="V632" s="4" t="s">
        <v>56</v>
      </c>
      <c r="W632" s="4" t="s">
        <v>1546</v>
      </c>
      <c r="X632" s="173" t="str">
        <f t="array" ref="X6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2" s="173">
        <f t="array" ref="Y6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v>
      </c>
      <c r="Z632" s="173">
        <f>Table1[[#This Row],[V2.0 TEC Requirement (kWh/wk)]]*52/3</f>
        <v>56.333333333333336</v>
      </c>
      <c r="AA632" s="173">
        <f>IF(ISNUMBER(Table1[[#This Row],[Typical Electricity Consumption (TEC) (kWh/yr)]]),Table1[[#This Row],[Typical Electricity Consumption (TEC) (kWh/yr)]]-IF(Table1[[#This Row],[Maximum Document Size Width]]&gt;=275,A3_Annual,0),"")</f>
        <v>23.877750000000006</v>
      </c>
      <c r="AB632" s="173">
        <f t="array" ref="AB6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18.400000000000002</v>
      </c>
    </row>
    <row r="633" spans="1:28" ht="34.9">
      <c r="A633" s="3">
        <v>2263677</v>
      </c>
      <c r="B633" s="4" t="s">
        <v>1201</v>
      </c>
      <c r="C633" s="4" t="s">
        <v>1417</v>
      </c>
      <c r="D633" s="4" t="s">
        <v>1398</v>
      </c>
      <c r="E633" s="4" t="s">
        <v>1398</v>
      </c>
      <c r="F633" s="4"/>
      <c r="G633" s="4" t="s">
        <v>55</v>
      </c>
      <c r="H633" s="4" t="s">
        <v>48</v>
      </c>
      <c r="I633" s="4">
        <v>216</v>
      </c>
      <c r="J633" s="4">
        <v>356</v>
      </c>
      <c r="K633" s="4"/>
      <c r="L633" s="4" t="s">
        <v>49</v>
      </c>
      <c r="M633" s="4" t="s">
        <v>14</v>
      </c>
      <c r="N633" s="4">
        <v>26</v>
      </c>
      <c r="O633" s="9" t="s">
        <v>50</v>
      </c>
      <c r="P633" s="5">
        <v>1.552</v>
      </c>
      <c r="Q633" s="5">
        <v>80.703999999999994</v>
      </c>
      <c r="R633" s="4">
        <v>23.396750000000001</v>
      </c>
      <c r="S633" s="4" t="s">
        <v>1178</v>
      </c>
      <c r="T633" s="67">
        <v>42583</v>
      </c>
      <c r="U633" s="67">
        <v>42458</v>
      </c>
      <c r="V633" s="4" t="s">
        <v>56</v>
      </c>
      <c r="W633" s="4" t="s">
        <v>1547</v>
      </c>
      <c r="X633" s="173" t="str">
        <f t="array" ref="X6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3" s="173">
        <f t="array" ref="Y6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v>
      </c>
      <c r="Z633" s="173">
        <f>Table1[[#This Row],[V2.0 TEC Requirement (kWh/wk)]]*52/3</f>
        <v>56.333333333333336</v>
      </c>
      <c r="AA633" s="173">
        <f>IF(ISNUMBER(Table1[[#This Row],[Typical Electricity Consumption (TEC) (kWh/yr)]]),Table1[[#This Row],[Typical Electricity Consumption (TEC) (kWh/yr)]]-IF(Table1[[#This Row],[Maximum Document Size Width]]&gt;=275,A3_Annual,0),"")</f>
        <v>23.396750000000001</v>
      </c>
      <c r="AB633" s="173">
        <f t="array" ref="AB6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18.400000000000002</v>
      </c>
    </row>
    <row r="634" spans="1:28" ht="34.9">
      <c r="A634" s="3">
        <v>2274484</v>
      </c>
      <c r="B634" s="4" t="s">
        <v>1201</v>
      </c>
      <c r="C634" s="4" t="s">
        <v>1417</v>
      </c>
      <c r="D634" s="4" t="s">
        <v>1400</v>
      </c>
      <c r="E634" s="4" t="s">
        <v>1400</v>
      </c>
      <c r="F634" s="4"/>
      <c r="G634" s="4" t="s">
        <v>55</v>
      </c>
      <c r="H634" s="4" t="s">
        <v>48</v>
      </c>
      <c r="I634" s="4">
        <v>297</v>
      </c>
      <c r="J634" s="4">
        <v>216</v>
      </c>
      <c r="K634" s="4"/>
      <c r="L634" s="4" t="s">
        <v>49</v>
      </c>
      <c r="M634" s="4" t="s">
        <v>14</v>
      </c>
      <c r="N634" s="4">
        <v>30</v>
      </c>
      <c r="O634" s="9" t="s">
        <v>50</v>
      </c>
      <c r="P634" s="5">
        <v>1.2310000000000001</v>
      </c>
      <c r="Q634" s="5">
        <v>64.012</v>
      </c>
      <c r="R634" s="4">
        <v>19.230250000000002</v>
      </c>
      <c r="S634" s="4" t="s">
        <v>1204</v>
      </c>
      <c r="T634" s="67">
        <v>42716</v>
      </c>
      <c r="U634" s="67">
        <v>42590</v>
      </c>
      <c r="V634" s="4" t="s">
        <v>56</v>
      </c>
      <c r="W634" s="4" t="s">
        <v>1548</v>
      </c>
      <c r="X634" s="173" t="str">
        <f t="array" ref="X6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4" s="173">
        <f t="array" ref="Y6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634" s="173">
        <f>Table1[[#This Row],[V2.0 TEC Requirement (kWh/wk)]]*52/3</f>
        <v>71.933333333333337</v>
      </c>
      <c r="AA634" s="173">
        <f>IF(ISNUMBER(Table1[[#This Row],[Typical Electricity Consumption (TEC) (kWh/yr)]]),Table1[[#This Row],[Typical Electricity Consumption (TEC) (kWh/yr)]]-IF(Table1[[#This Row],[Maximum Document Size Width]]&gt;=275,A3_Annual,0),"")</f>
        <v>19.230250000000002</v>
      </c>
      <c r="AB634" s="173">
        <f t="array" ref="AB6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35" spans="1:28" ht="34.9">
      <c r="A635" s="3">
        <v>2300709</v>
      </c>
      <c r="B635" s="4" t="s">
        <v>1201</v>
      </c>
      <c r="C635" s="4" t="s">
        <v>1417</v>
      </c>
      <c r="D635" s="4" t="s">
        <v>1402</v>
      </c>
      <c r="E635" s="4" t="s">
        <v>1402</v>
      </c>
      <c r="F635" s="4"/>
      <c r="G635" s="4" t="s">
        <v>55</v>
      </c>
      <c r="H635" s="4" t="s">
        <v>48</v>
      </c>
      <c r="I635" s="4">
        <v>297</v>
      </c>
      <c r="J635" s="4">
        <v>216</v>
      </c>
      <c r="K635" s="4"/>
      <c r="L635" s="4" t="s">
        <v>49</v>
      </c>
      <c r="M635" s="4" t="s">
        <v>14</v>
      </c>
      <c r="N635" s="4">
        <v>30</v>
      </c>
      <c r="O635" s="9" t="s">
        <v>50</v>
      </c>
      <c r="P635" s="5">
        <v>1.2270000000000001</v>
      </c>
      <c r="Q635" s="5">
        <v>63.804000000000002</v>
      </c>
      <c r="R635" s="4">
        <v>21.180466666666664</v>
      </c>
      <c r="S635" s="4" t="s">
        <v>1204</v>
      </c>
      <c r="T635" s="67">
        <v>43069</v>
      </c>
      <c r="U635" s="67">
        <v>42942</v>
      </c>
      <c r="V635" s="4" t="s">
        <v>56</v>
      </c>
      <c r="W635" s="4" t="s">
        <v>1549</v>
      </c>
      <c r="X635" s="173" t="str">
        <f t="array" ref="X6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5" s="173">
        <f t="array" ref="Y6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635" s="173">
        <f>Table1[[#This Row],[V2.0 TEC Requirement (kWh/wk)]]*52/3</f>
        <v>71.933333333333337</v>
      </c>
      <c r="AA635" s="173">
        <f>IF(ISNUMBER(Table1[[#This Row],[Typical Electricity Consumption (TEC) (kWh/yr)]]),Table1[[#This Row],[Typical Electricity Consumption (TEC) (kWh/yr)]]-IF(Table1[[#This Row],[Maximum Document Size Width]]&gt;=275,A3_Annual,0),"")</f>
        <v>21.180466666666664</v>
      </c>
      <c r="AB635" s="173">
        <f t="array" ref="AB6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36" spans="1:28" ht="34.9">
      <c r="A636" s="3">
        <v>2300998</v>
      </c>
      <c r="B636" s="4" t="s">
        <v>1201</v>
      </c>
      <c r="C636" s="4" t="s">
        <v>1417</v>
      </c>
      <c r="D636" s="4" t="s">
        <v>1404</v>
      </c>
      <c r="E636" s="4" t="s">
        <v>1404</v>
      </c>
      <c r="F636" s="4"/>
      <c r="G636" s="4" t="s">
        <v>47</v>
      </c>
      <c r="H636" s="4" t="s">
        <v>48</v>
      </c>
      <c r="I636" s="4">
        <v>297</v>
      </c>
      <c r="J636" s="4">
        <v>216</v>
      </c>
      <c r="K636" s="4"/>
      <c r="L636" s="4" t="s">
        <v>49</v>
      </c>
      <c r="M636" s="4" t="s">
        <v>14</v>
      </c>
      <c r="N636" s="4">
        <v>30</v>
      </c>
      <c r="O636" s="9" t="s">
        <v>50</v>
      </c>
      <c r="P636" s="5">
        <v>1.3360000000000001</v>
      </c>
      <c r="Q636" s="5">
        <v>69.471999999999994</v>
      </c>
      <c r="R636" s="4">
        <v>26.519566666666663</v>
      </c>
      <c r="S636" s="4" t="s">
        <v>1204</v>
      </c>
      <c r="T636" s="67">
        <v>43069</v>
      </c>
      <c r="U636" s="67">
        <v>42944</v>
      </c>
      <c r="V636" s="4" t="s">
        <v>56</v>
      </c>
      <c r="W636" s="4" t="s">
        <v>1550</v>
      </c>
      <c r="X636" s="173" t="str">
        <f t="array" ref="X6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36" s="173">
        <f t="array" ref="Y6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36" s="173">
        <f>Table1[[#This Row],[V2.0 TEC Requirement (kWh/wk)]]*52/3</f>
        <v>73.666666666666671</v>
      </c>
      <c r="AA636" s="173">
        <f>IF(ISNUMBER(Table1[[#This Row],[Typical Electricity Consumption (TEC) (kWh/yr)]]),Table1[[#This Row],[Typical Electricity Consumption (TEC) (kWh/yr)]]-IF(Table1[[#This Row],[Maximum Document Size Width]]&gt;=275,A3_Annual,0),"")</f>
        <v>26.519566666666663</v>
      </c>
      <c r="AB636" s="173">
        <f t="array" ref="AB6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37" spans="1:28" ht="34.9">
      <c r="A637" s="3">
        <v>2300713</v>
      </c>
      <c r="B637" s="4" t="s">
        <v>1201</v>
      </c>
      <c r="C637" s="4" t="s">
        <v>1417</v>
      </c>
      <c r="D637" s="4" t="s">
        <v>1406</v>
      </c>
      <c r="E637" s="4" t="s">
        <v>1406</v>
      </c>
      <c r="F637" s="4"/>
      <c r="G637" s="4" t="s">
        <v>47</v>
      </c>
      <c r="H637" s="4" t="s">
        <v>48</v>
      </c>
      <c r="I637" s="4">
        <v>297</v>
      </c>
      <c r="J637" s="4">
        <v>216</v>
      </c>
      <c r="K637" s="4"/>
      <c r="L637" s="4" t="s">
        <v>49</v>
      </c>
      <c r="M637" s="4" t="s">
        <v>14</v>
      </c>
      <c r="N637" s="4">
        <v>30</v>
      </c>
      <c r="O637" s="9" t="s">
        <v>50</v>
      </c>
      <c r="P637" s="5">
        <v>1.3360000000000001</v>
      </c>
      <c r="Q637" s="5">
        <v>69.471999999999994</v>
      </c>
      <c r="R637" s="4">
        <v>26.519566666666663</v>
      </c>
      <c r="S637" s="4" t="s">
        <v>1407</v>
      </c>
      <c r="T637" s="67">
        <v>43069</v>
      </c>
      <c r="U637" s="67">
        <v>42942</v>
      </c>
      <c r="V637" s="4" t="s">
        <v>56</v>
      </c>
      <c r="W637" s="4" t="s">
        <v>1551</v>
      </c>
      <c r="X637" s="173" t="str">
        <f t="array" ref="X6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37" s="173">
        <f t="array" ref="Y6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37" s="173">
        <f>Table1[[#This Row],[V2.0 TEC Requirement (kWh/wk)]]*52/3</f>
        <v>73.666666666666671</v>
      </c>
      <c r="AA637" s="173">
        <f>IF(ISNUMBER(Table1[[#This Row],[Typical Electricity Consumption (TEC) (kWh/yr)]]),Table1[[#This Row],[Typical Electricity Consumption (TEC) (kWh/yr)]]-IF(Table1[[#This Row],[Maximum Document Size Width]]&gt;=275,A3_Annual,0),"")</f>
        <v>26.519566666666663</v>
      </c>
      <c r="AB637" s="173">
        <f t="array" ref="AB6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38" spans="1:28" ht="34.9">
      <c r="A638" s="3">
        <v>2251514</v>
      </c>
      <c r="B638" s="4" t="s">
        <v>1201</v>
      </c>
      <c r="C638" s="4" t="s">
        <v>1417</v>
      </c>
      <c r="D638" s="4" t="s">
        <v>1409</v>
      </c>
      <c r="E638" s="4" t="s">
        <v>1409</v>
      </c>
      <c r="F638" s="4"/>
      <c r="G638" s="4" t="s">
        <v>55</v>
      </c>
      <c r="H638" s="4" t="s">
        <v>48</v>
      </c>
      <c r="I638" s="4">
        <v>356</v>
      </c>
      <c r="J638" s="4">
        <v>216</v>
      </c>
      <c r="K638" s="4"/>
      <c r="L638" s="4" t="s">
        <v>49</v>
      </c>
      <c r="M638" s="4" t="s">
        <v>14</v>
      </c>
      <c r="N638" s="4">
        <v>37</v>
      </c>
      <c r="O638" s="9" t="s">
        <v>50</v>
      </c>
      <c r="P638" s="5">
        <v>3.4849999999999999</v>
      </c>
      <c r="Q638" s="5">
        <v>181.22</v>
      </c>
      <c r="R638" s="4">
        <v>48.555</v>
      </c>
      <c r="S638" s="4" t="s">
        <v>1178</v>
      </c>
      <c r="T638" s="67">
        <v>42370</v>
      </c>
      <c r="U638" s="67">
        <v>42304</v>
      </c>
      <c r="V638" s="4" t="s">
        <v>56</v>
      </c>
      <c r="W638" s="4" t="s">
        <v>1552</v>
      </c>
      <c r="X638" s="173" t="str">
        <f t="array" ref="X6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8" s="173">
        <f t="array" ref="Y6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5.55</v>
      </c>
      <c r="Z638" s="173">
        <f>Table1[[#This Row],[V2.0 TEC Requirement (kWh/wk)]]*52/3</f>
        <v>96.199999999999989</v>
      </c>
      <c r="AA638" s="173">
        <f>IF(ISNUMBER(Table1[[#This Row],[Typical Electricity Consumption (TEC) (kWh/yr)]]),Table1[[#This Row],[Typical Electricity Consumption (TEC) (kWh/yr)]]-IF(Table1[[#This Row],[Maximum Document Size Width]]&gt;=275,A3_Annual,0),"")</f>
        <v>48.555</v>
      </c>
      <c r="AB638" s="173">
        <f t="array" ref="AB6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28.300000000000004</v>
      </c>
    </row>
    <row r="639" spans="1:28" ht="34.9">
      <c r="A639" s="3">
        <v>2231910</v>
      </c>
      <c r="B639" s="4" t="s">
        <v>1201</v>
      </c>
      <c r="C639" s="4" t="s">
        <v>1417</v>
      </c>
      <c r="D639" s="4" t="s">
        <v>1411</v>
      </c>
      <c r="E639" s="4" t="s">
        <v>1411</v>
      </c>
      <c r="F639" s="4"/>
      <c r="G639" s="4" t="s">
        <v>55</v>
      </c>
      <c r="H639" s="4" t="s">
        <v>48</v>
      </c>
      <c r="I639" s="4">
        <v>356</v>
      </c>
      <c r="J639" s="4">
        <v>216</v>
      </c>
      <c r="K639" s="4"/>
      <c r="L639" s="4" t="s">
        <v>49</v>
      </c>
      <c r="M639" s="4" t="s">
        <v>14</v>
      </c>
      <c r="N639" s="4">
        <v>42</v>
      </c>
      <c r="O639" s="9" t="s">
        <v>50</v>
      </c>
      <c r="P639" s="5">
        <v>4.34</v>
      </c>
      <c r="Q639" s="5">
        <v>225.68</v>
      </c>
      <c r="R639" s="4">
        <v>59.734999999999999</v>
      </c>
      <c r="S639" s="4" t="s">
        <v>1178</v>
      </c>
      <c r="T639" s="67">
        <v>42156</v>
      </c>
      <c r="U639" s="67">
        <v>42032</v>
      </c>
      <c r="V639" s="4" t="s">
        <v>56</v>
      </c>
      <c r="W639" s="4" t="s">
        <v>1553</v>
      </c>
      <c r="X639" s="173" t="str">
        <f t="array" ref="X6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39" s="173">
        <f t="array" ref="Y6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6.55</v>
      </c>
      <c r="Z639" s="173">
        <f>Table1[[#This Row],[V2.0 TEC Requirement (kWh/wk)]]*52/3</f>
        <v>113.53333333333332</v>
      </c>
      <c r="AA639" s="173">
        <f>IF(ISNUMBER(Table1[[#This Row],[Typical Electricity Consumption (TEC) (kWh/yr)]]),Table1[[#This Row],[Typical Electricity Consumption (TEC) (kWh/yr)]]-IF(Table1[[#This Row],[Maximum Document Size Width]]&gt;=275,A3_Annual,0),"")</f>
        <v>59.734999999999999</v>
      </c>
      <c r="AB639" s="173">
        <f t="array" ref="AB6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32.299999999999997</v>
      </c>
    </row>
    <row r="640" spans="1:28" ht="34.9">
      <c r="A640" s="3">
        <v>2271952</v>
      </c>
      <c r="B640" s="4" t="s">
        <v>1201</v>
      </c>
      <c r="C640" s="4" t="s">
        <v>1417</v>
      </c>
      <c r="D640" s="4" t="s">
        <v>1413</v>
      </c>
      <c r="E640" s="4" t="s">
        <v>1413</v>
      </c>
      <c r="F640" s="4"/>
      <c r="G640" s="4" t="s">
        <v>55</v>
      </c>
      <c r="H640" s="4" t="s">
        <v>48</v>
      </c>
      <c r="I640" s="4">
        <v>297</v>
      </c>
      <c r="J640" s="4">
        <v>432</v>
      </c>
      <c r="K640" s="4"/>
      <c r="L640" s="4" t="s">
        <v>49</v>
      </c>
      <c r="M640" s="4" t="s">
        <v>14</v>
      </c>
      <c r="N640" s="4">
        <v>45</v>
      </c>
      <c r="O640" s="9" t="s">
        <v>50</v>
      </c>
      <c r="P640" s="5">
        <v>1.718</v>
      </c>
      <c r="Q640" s="5">
        <v>89.335999999999999</v>
      </c>
      <c r="R640" s="4">
        <v>26.915200000000002</v>
      </c>
      <c r="S640" s="4" t="s">
        <v>1204</v>
      </c>
      <c r="T640" s="67">
        <v>42675</v>
      </c>
      <c r="U640" s="67">
        <v>42557</v>
      </c>
      <c r="V640" s="4" t="s">
        <v>56</v>
      </c>
      <c r="W640" s="4" t="s">
        <v>1554</v>
      </c>
      <c r="X640" s="173" t="str">
        <f t="array" ref="X6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40" s="173">
        <f t="array" ref="Y6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640" s="173">
        <f>Table1[[#This Row],[V2.0 TEC Requirement (kWh/wk)]]*52/3</f>
        <v>123.93333333333332</v>
      </c>
      <c r="AA640" s="173">
        <f>IF(ISNUMBER(Table1[[#This Row],[Typical Electricity Consumption (TEC) (kWh/yr)]]),Table1[[#This Row],[Typical Electricity Consumption (TEC) (kWh/yr)]]-IF(Table1[[#This Row],[Maximum Document Size Width]]&gt;=275,A3_Annual,0),"")</f>
        <v>26.915200000000002</v>
      </c>
      <c r="AB640" s="173">
        <f t="array" ref="AB6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33.5</v>
      </c>
    </row>
    <row r="641" spans="1:28" ht="34.9">
      <c r="A641" s="3">
        <v>2271956</v>
      </c>
      <c r="B641" s="4" t="s">
        <v>1201</v>
      </c>
      <c r="C641" s="4" t="s">
        <v>1417</v>
      </c>
      <c r="D641" s="4" t="s">
        <v>1415</v>
      </c>
      <c r="E641" s="4" t="s">
        <v>1415</v>
      </c>
      <c r="F641" s="4"/>
      <c r="G641" s="4" t="s">
        <v>55</v>
      </c>
      <c r="H641" s="4" t="s">
        <v>48</v>
      </c>
      <c r="I641" s="4">
        <v>297</v>
      </c>
      <c r="J641" s="4">
        <v>432</v>
      </c>
      <c r="K641" s="4"/>
      <c r="L641" s="4" t="s">
        <v>49</v>
      </c>
      <c r="M641" s="4" t="s">
        <v>14</v>
      </c>
      <c r="N641" s="4">
        <v>60</v>
      </c>
      <c r="O641" s="9" t="s">
        <v>50</v>
      </c>
      <c r="P641" s="5">
        <v>2.7839999999999998</v>
      </c>
      <c r="Q641" s="5">
        <v>144.768</v>
      </c>
      <c r="R641" s="4">
        <v>40.812200000000004</v>
      </c>
      <c r="S641" s="4" t="s">
        <v>1204</v>
      </c>
      <c r="T641" s="67">
        <v>42675</v>
      </c>
      <c r="U641" s="67">
        <v>42557</v>
      </c>
      <c r="V641" s="4" t="s">
        <v>56</v>
      </c>
      <c r="W641" s="4" t="s">
        <v>1555</v>
      </c>
      <c r="X641" s="173" t="str">
        <f t="array" ref="X6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641" s="173">
        <f t="array" ref="Y6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10.15</v>
      </c>
      <c r="Z641" s="173">
        <f>Table1[[#This Row],[V2.0 TEC Requirement (kWh/wk)]]*52/3</f>
        <v>175.93333333333337</v>
      </c>
      <c r="AA641" s="173">
        <f>IF(ISNUMBER(Table1[[#This Row],[Typical Electricity Consumption (TEC) (kWh/yr)]]),Table1[[#This Row],[Typical Electricity Consumption (TEC) (kWh/yr)]]-IF(Table1[[#This Row],[Maximum Document Size Width]]&gt;=275,A3_Annual,0),"")</f>
        <v>40.812200000000004</v>
      </c>
      <c r="AB641" s="173">
        <f t="array" ref="AB6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39.5</v>
      </c>
    </row>
    <row r="642" spans="1:28" ht="34.9">
      <c r="A642" s="3">
        <v>2260668</v>
      </c>
      <c r="B642" s="4" t="s">
        <v>1201</v>
      </c>
      <c r="C642" s="4" t="s">
        <v>1556</v>
      </c>
      <c r="D642" s="4" t="s">
        <v>1209</v>
      </c>
      <c r="E642" s="4" t="s">
        <v>1209</v>
      </c>
      <c r="F642" s="4"/>
      <c r="G642" s="4" t="s">
        <v>282</v>
      </c>
      <c r="H642" s="4" t="s">
        <v>48</v>
      </c>
      <c r="I642" s="4">
        <v>293</v>
      </c>
      <c r="J642" s="4">
        <v>428</v>
      </c>
      <c r="K642" s="4"/>
      <c r="L642" s="4" t="s">
        <v>283</v>
      </c>
      <c r="M642" s="4" t="s">
        <v>11</v>
      </c>
      <c r="N642" s="4">
        <v>150</v>
      </c>
      <c r="O642" s="9" t="s">
        <v>81</v>
      </c>
      <c r="P642" s="5">
        <v>2</v>
      </c>
      <c r="Q642" s="5">
        <v>104</v>
      </c>
      <c r="R642" s="4">
        <v>52.519999999999989</v>
      </c>
      <c r="S642" s="4" t="s">
        <v>51</v>
      </c>
      <c r="T642" s="67">
        <v>42583</v>
      </c>
      <c r="U642" s="67">
        <v>42423</v>
      </c>
      <c r="V642" s="4" t="s">
        <v>187</v>
      </c>
      <c r="W642" s="4" t="s">
        <v>1557</v>
      </c>
      <c r="X642" s="173" t="str">
        <f t="array" ref="X6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2" s="173">
        <f t="array" ref="Y6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54.15</v>
      </c>
      <c r="Z642" s="173">
        <f>Table1[[#This Row],[V2.0 TEC Requirement (kWh/wk)]]*52/3</f>
        <v>938.59999999999991</v>
      </c>
      <c r="AA642" s="173">
        <f>IF(ISNUMBER(Table1[[#This Row],[Typical Electricity Consumption (TEC) (kWh/yr)]]),Table1[[#This Row],[Typical Electricity Consumption (TEC) (kWh/yr)]]-IF(Table1[[#This Row],[Maximum Document Size Width]]&gt;=275,A3_Annual,0),"")</f>
        <v>52.519999999999989</v>
      </c>
      <c r="AB642" s="173">
        <f t="array" ref="AB6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340.8</v>
      </c>
    </row>
    <row r="643" spans="1:28" ht="34.9">
      <c r="A643" s="3">
        <v>2274638</v>
      </c>
      <c r="B643" s="4" t="s">
        <v>1201</v>
      </c>
      <c r="C643" s="4" t="s">
        <v>1556</v>
      </c>
      <c r="D643" s="4" t="s">
        <v>1211</v>
      </c>
      <c r="E643" s="4" t="s">
        <v>1211</v>
      </c>
      <c r="F643" s="4"/>
      <c r="G643" s="4" t="s">
        <v>47</v>
      </c>
      <c r="H643" s="4" t="s">
        <v>48</v>
      </c>
      <c r="I643" s="4">
        <v>297</v>
      </c>
      <c r="J643" s="4">
        <v>432</v>
      </c>
      <c r="K643" s="4"/>
      <c r="L643" s="4" t="s">
        <v>49</v>
      </c>
      <c r="M643" s="4" t="s">
        <v>11</v>
      </c>
      <c r="N643" s="4">
        <v>25</v>
      </c>
      <c r="O643" s="9" t="s">
        <v>50</v>
      </c>
      <c r="P643" s="5">
        <v>0.90700000000000003</v>
      </c>
      <c r="Q643" s="5">
        <v>47.164000000000001</v>
      </c>
      <c r="R643" s="4">
        <v>16.282824999999995</v>
      </c>
      <c r="S643" s="4" t="s">
        <v>1212</v>
      </c>
      <c r="T643" s="67">
        <v>42751</v>
      </c>
      <c r="U643" s="67">
        <v>42592</v>
      </c>
      <c r="V643" s="4" t="s">
        <v>56</v>
      </c>
      <c r="W643" s="4" t="s">
        <v>1558</v>
      </c>
      <c r="X643" s="173" t="str">
        <f t="array" ref="X6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3" s="173">
        <f t="array" ref="Y6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643" s="173">
        <f>Table1[[#This Row],[V2.0 TEC Requirement (kWh/wk)]]*52/3</f>
        <v>36.4</v>
      </c>
      <c r="AA643" s="173">
        <f>IF(ISNUMBER(Table1[[#This Row],[Typical Electricity Consumption (TEC) (kWh/yr)]]),Table1[[#This Row],[Typical Electricity Consumption (TEC) (kWh/yr)]]-IF(Table1[[#This Row],[Maximum Document Size Width]]&gt;=275,A3_Annual,0),"")</f>
        <v>16.282824999999995</v>
      </c>
      <c r="AB643" s="173">
        <f t="array" ref="AB6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644" spans="1:28" ht="34.9">
      <c r="A644" s="3">
        <v>2274641</v>
      </c>
      <c r="B644" s="4" t="s">
        <v>1201</v>
      </c>
      <c r="C644" s="4" t="s">
        <v>1556</v>
      </c>
      <c r="D644" s="4" t="s">
        <v>1214</v>
      </c>
      <c r="E644" s="4" t="s">
        <v>1214</v>
      </c>
      <c r="F644" s="4"/>
      <c r="G644" s="4" t="s">
        <v>47</v>
      </c>
      <c r="H644" s="4" t="s">
        <v>48</v>
      </c>
      <c r="I644" s="4">
        <v>297</v>
      </c>
      <c r="J644" s="4">
        <v>432</v>
      </c>
      <c r="K644" s="4"/>
      <c r="L644" s="4" t="s">
        <v>49</v>
      </c>
      <c r="M644" s="4" t="s">
        <v>11</v>
      </c>
      <c r="N644" s="4">
        <v>25</v>
      </c>
      <c r="O644" s="9" t="s">
        <v>50</v>
      </c>
      <c r="P644" s="5">
        <v>0.90700000000000003</v>
      </c>
      <c r="Q644" s="5">
        <v>47.164000000000001</v>
      </c>
      <c r="R644" s="4">
        <v>16.282824999999995</v>
      </c>
      <c r="S644" s="4" t="s">
        <v>1212</v>
      </c>
      <c r="T644" s="67">
        <v>42751</v>
      </c>
      <c r="U644" s="67">
        <v>42592</v>
      </c>
      <c r="V644" s="4" t="s">
        <v>56</v>
      </c>
      <c r="W644" s="4" t="s">
        <v>1559</v>
      </c>
      <c r="X644" s="173" t="str">
        <f t="array" ref="X6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4" s="173">
        <f t="array" ref="Y6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644" s="173">
        <f>Table1[[#This Row],[V2.0 TEC Requirement (kWh/wk)]]*52/3</f>
        <v>36.4</v>
      </c>
      <c r="AA644" s="173">
        <f>IF(ISNUMBER(Table1[[#This Row],[Typical Electricity Consumption (TEC) (kWh/yr)]]),Table1[[#This Row],[Typical Electricity Consumption (TEC) (kWh/yr)]]-IF(Table1[[#This Row],[Maximum Document Size Width]]&gt;=275,A3_Annual,0),"")</f>
        <v>16.282824999999995</v>
      </c>
      <c r="AB644" s="173">
        <f t="array" ref="AB6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645" spans="1:28" ht="34.9">
      <c r="A645" s="3">
        <v>2274644</v>
      </c>
      <c r="B645" s="4" t="s">
        <v>1201</v>
      </c>
      <c r="C645" s="4" t="s">
        <v>1556</v>
      </c>
      <c r="D645" s="4" t="s">
        <v>1216</v>
      </c>
      <c r="E645" s="4" t="s">
        <v>1216</v>
      </c>
      <c r="F645" s="4"/>
      <c r="G645" s="4" t="s">
        <v>47</v>
      </c>
      <c r="H645" s="4" t="s">
        <v>48</v>
      </c>
      <c r="I645" s="4">
        <v>297</v>
      </c>
      <c r="J645" s="4">
        <v>432</v>
      </c>
      <c r="K645" s="4"/>
      <c r="L645" s="4" t="s">
        <v>49</v>
      </c>
      <c r="M645" s="4" t="s">
        <v>11</v>
      </c>
      <c r="N645" s="4">
        <v>25</v>
      </c>
      <c r="O645" s="9" t="s">
        <v>50</v>
      </c>
      <c r="P645" s="5">
        <v>0.90700000000000003</v>
      </c>
      <c r="Q645" s="5">
        <v>47.164000000000001</v>
      </c>
      <c r="R645" s="4">
        <v>16.282824999999995</v>
      </c>
      <c r="S645" s="4" t="s">
        <v>1212</v>
      </c>
      <c r="T645" s="67">
        <v>42842</v>
      </c>
      <c r="U645" s="67">
        <v>42592</v>
      </c>
      <c r="V645" s="4" t="s">
        <v>56</v>
      </c>
      <c r="W645" s="4" t="s">
        <v>1560</v>
      </c>
      <c r="X645" s="173" t="str">
        <f t="array" ref="X6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5" s="173">
        <f t="array" ref="Y6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645" s="173">
        <f>Table1[[#This Row],[V2.0 TEC Requirement (kWh/wk)]]*52/3</f>
        <v>36.4</v>
      </c>
      <c r="AA645" s="173">
        <f>IF(ISNUMBER(Table1[[#This Row],[Typical Electricity Consumption (TEC) (kWh/yr)]]),Table1[[#This Row],[Typical Electricity Consumption (TEC) (kWh/yr)]]-IF(Table1[[#This Row],[Maximum Document Size Width]]&gt;=275,A3_Annual,0),"")</f>
        <v>16.282824999999995</v>
      </c>
      <c r="AB645" s="173">
        <f t="array" ref="AB6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646" spans="1:28" ht="34.9">
      <c r="A646" s="3">
        <v>2274648</v>
      </c>
      <c r="B646" s="4" t="s">
        <v>1201</v>
      </c>
      <c r="C646" s="4" t="s">
        <v>1556</v>
      </c>
      <c r="D646" s="4" t="s">
        <v>1218</v>
      </c>
      <c r="E646" s="4" t="s">
        <v>1218</v>
      </c>
      <c r="F646" s="4"/>
      <c r="G646" s="4" t="s">
        <v>47</v>
      </c>
      <c r="H646" s="4" t="s">
        <v>48</v>
      </c>
      <c r="I646" s="4">
        <v>297</v>
      </c>
      <c r="J646" s="4">
        <v>432</v>
      </c>
      <c r="K646" s="4"/>
      <c r="L646" s="4" t="s">
        <v>49</v>
      </c>
      <c r="M646" s="4" t="s">
        <v>11</v>
      </c>
      <c r="N646" s="4">
        <v>30</v>
      </c>
      <c r="O646" s="9" t="s">
        <v>50</v>
      </c>
      <c r="P646" s="5">
        <v>1.1379999999999999</v>
      </c>
      <c r="Q646" s="5">
        <v>59.176000000000002</v>
      </c>
      <c r="R646" s="4">
        <v>19.293950000000002</v>
      </c>
      <c r="S646" s="4" t="s">
        <v>1212</v>
      </c>
      <c r="T646" s="67">
        <v>42751</v>
      </c>
      <c r="U646" s="67">
        <v>42592</v>
      </c>
      <c r="V646" s="4" t="s">
        <v>56</v>
      </c>
      <c r="W646" s="4" t="s">
        <v>1561</v>
      </c>
      <c r="X646" s="173" t="str">
        <f t="array" ref="X6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6" s="173">
        <f t="array" ref="Y6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646" s="173">
        <f>Table1[[#This Row],[V2.0 TEC Requirement (kWh/wk)]]*52/3</f>
        <v>42.466666666666661</v>
      </c>
      <c r="AA646" s="173">
        <f>IF(ISNUMBER(Table1[[#This Row],[Typical Electricity Consumption (TEC) (kWh/yr)]]),Table1[[#This Row],[Typical Electricity Consumption (TEC) (kWh/yr)]]-IF(Table1[[#This Row],[Maximum Document Size Width]]&gt;=275,A3_Annual,0),"")</f>
        <v>19.293950000000002</v>
      </c>
      <c r="AB646" s="173">
        <f t="array" ref="AB6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47" spans="1:28" ht="34.9">
      <c r="A647" s="3">
        <v>2274651</v>
      </c>
      <c r="B647" s="4" t="s">
        <v>1201</v>
      </c>
      <c r="C647" s="4" t="s">
        <v>1556</v>
      </c>
      <c r="D647" s="4" t="s">
        <v>1220</v>
      </c>
      <c r="E647" s="4" t="s">
        <v>1220</v>
      </c>
      <c r="F647" s="4"/>
      <c r="G647" s="4" t="s">
        <v>47</v>
      </c>
      <c r="H647" s="4" t="s">
        <v>48</v>
      </c>
      <c r="I647" s="4">
        <v>297</v>
      </c>
      <c r="J647" s="4">
        <v>432</v>
      </c>
      <c r="K647" s="4"/>
      <c r="L647" s="4" t="s">
        <v>49</v>
      </c>
      <c r="M647" s="4" t="s">
        <v>11</v>
      </c>
      <c r="N647" s="4">
        <v>30</v>
      </c>
      <c r="O647" s="9" t="s">
        <v>50</v>
      </c>
      <c r="P647" s="5">
        <v>1.1379999999999999</v>
      </c>
      <c r="Q647" s="5">
        <v>59.176000000000002</v>
      </c>
      <c r="R647" s="4">
        <v>19.293950000000002</v>
      </c>
      <c r="S647" s="4" t="s">
        <v>1212</v>
      </c>
      <c r="T647" s="67">
        <v>42751</v>
      </c>
      <c r="U647" s="67">
        <v>42592</v>
      </c>
      <c r="V647" s="4" t="s">
        <v>56</v>
      </c>
      <c r="W647" s="4" t="s">
        <v>1562</v>
      </c>
      <c r="X647" s="173" t="str">
        <f t="array" ref="X6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7" s="173">
        <f t="array" ref="Y6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647" s="173">
        <f>Table1[[#This Row],[V2.0 TEC Requirement (kWh/wk)]]*52/3</f>
        <v>42.466666666666661</v>
      </c>
      <c r="AA647" s="173">
        <f>IF(ISNUMBER(Table1[[#This Row],[Typical Electricity Consumption (TEC) (kWh/yr)]]),Table1[[#This Row],[Typical Electricity Consumption (TEC) (kWh/yr)]]-IF(Table1[[#This Row],[Maximum Document Size Width]]&gt;=275,A3_Annual,0),"")</f>
        <v>19.293950000000002</v>
      </c>
      <c r="AB647" s="173">
        <f t="array" ref="AB6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48" spans="1:28" ht="34.9">
      <c r="A648" s="3">
        <v>2274653</v>
      </c>
      <c r="B648" s="4" t="s">
        <v>1201</v>
      </c>
      <c r="C648" s="4" t="s">
        <v>1556</v>
      </c>
      <c r="D648" s="4" t="s">
        <v>1222</v>
      </c>
      <c r="E648" s="4" t="s">
        <v>1222</v>
      </c>
      <c r="F648" s="4"/>
      <c r="G648" s="4" t="s">
        <v>47</v>
      </c>
      <c r="H648" s="4" t="s">
        <v>48</v>
      </c>
      <c r="I648" s="4">
        <v>297</v>
      </c>
      <c r="J648" s="4">
        <v>432</v>
      </c>
      <c r="K648" s="4"/>
      <c r="L648" s="4" t="s">
        <v>49</v>
      </c>
      <c r="M648" s="4" t="s">
        <v>11</v>
      </c>
      <c r="N648" s="4">
        <v>30</v>
      </c>
      <c r="O648" s="9" t="s">
        <v>50</v>
      </c>
      <c r="P648" s="5">
        <v>1.1379999999999999</v>
      </c>
      <c r="Q648" s="5">
        <v>59.176000000000002</v>
      </c>
      <c r="R648" s="4">
        <v>19.293950000000002</v>
      </c>
      <c r="S648" s="4" t="s">
        <v>1212</v>
      </c>
      <c r="T648" s="67">
        <v>42842</v>
      </c>
      <c r="U648" s="67">
        <v>42592</v>
      </c>
      <c r="V648" s="4" t="s">
        <v>56</v>
      </c>
      <c r="W648" s="4" t="s">
        <v>1563</v>
      </c>
      <c r="X648" s="173" t="str">
        <f t="array" ref="X6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8" s="173">
        <f t="array" ref="Y6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648" s="173">
        <f>Table1[[#This Row],[V2.0 TEC Requirement (kWh/wk)]]*52/3</f>
        <v>42.466666666666661</v>
      </c>
      <c r="AA648" s="173">
        <f>IF(ISNUMBER(Table1[[#This Row],[Typical Electricity Consumption (TEC) (kWh/yr)]]),Table1[[#This Row],[Typical Electricity Consumption (TEC) (kWh/yr)]]-IF(Table1[[#This Row],[Maximum Document Size Width]]&gt;=275,A3_Annual,0),"")</f>
        <v>19.293950000000002</v>
      </c>
      <c r="AB648" s="173">
        <f t="array" ref="AB6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49" spans="1:28" ht="34.9">
      <c r="A649" s="3">
        <v>2252610</v>
      </c>
      <c r="B649" s="4" t="s">
        <v>1201</v>
      </c>
      <c r="C649" s="4" t="s">
        <v>1556</v>
      </c>
      <c r="D649" s="4" t="s">
        <v>1224</v>
      </c>
      <c r="E649" s="4" t="s">
        <v>1224</v>
      </c>
      <c r="F649" s="4"/>
      <c r="G649" s="4" t="s">
        <v>47</v>
      </c>
      <c r="H649" s="4" t="s">
        <v>48</v>
      </c>
      <c r="I649" s="4">
        <v>297</v>
      </c>
      <c r="J649" s="4">
        <v>432</v>
      </c>
      <c r="K649" s="4"/>
      <c r="L649" s="4" t="s">
        <v>49</v>
      </c>
      <c r="M649" s="4" t="s">
        <v>11</v>
      </c>
      <c r="N649" s="4">
        <v>30</v>
      </c>
      <c r="O649" s="9" t="s">
        <v>50</v>
      </c>
      <c r="P649" s="5">
        <v>1.2470000000000001</v>
      </c>
      <c r="Q649" s="5">
        <v>64.843999999999994</v>
      </c>
      <c r="R649" s="4">
        <v>21.531466666666663</v>
      </c>
      <c r="S649" s="4" t="s">
        <v>1204</v>
      </c>
      <c r="T649" s="67">
        <v>42491</v>
      </c>
      <c r="U649" s="67">
        <v>42321</v>
      </c>
      <c r="V649" s="4" t="s">
        <v>56</v>
      </c>
      <c r="W649" s="4" t="s">
        <v>1564</v>
      </c>
      <c r="X649" s="173" t="str">
        <f t="array" ref="X6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49" s="173">
        <f t="array" ref="Y6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649" s="173">
        <f>Table1[[#This Row],[V2.0 TEC Requirement (kWh/wk)]]*52/3</f>
        <v>42.466666666666661</v>
      </c>
      <c r="AA649" s="173">
        <f>IF(ISNUMBER(Table1[[#This Row],[Typical Electricity Consumption (TEC) (kWh/yr)]]),Table1[[#This Row],[Typical Electricity Consumption (TEC) (kWh/yr)]]-IF(Table1[[#This Row],[Maximum Document Size Width]]&gt;=275,A3_Annual,0),"")</f>
        <v>21.531466666666663</v>
      </c>
      <c r="AB649" s="173">
        <f t="array" ref="AB6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650" spans="1:28" ht="34.9">
      <c r="A650" s="3">
        <v>2274658</v>
      </c>
      <c r="B650" s="4" t="s">
        <v>1201</v>
      </c>
      <c r="C650" s="4" t="s">
        <v>1556</v>
      </c>
      <c r="D650" s="4" t="s">
        <v>1226</v>
      </c>
      <c r="E650" s="4" t="s">
        <v>1226</v>
      </c>
      <c r="F650" s="4"/>
      <c r="G650" s="4" t="s">
        <v>47</v>
      </c>
      <c r="H650" s="4" t="s">
        <v>48</v>
      </c>
      <c r="I650" s="4">
        <v>297</v>
      </c>
      <c r="J650" s="4">
        <v>432</v>
      </c>
      <c r="K650" s="4"/>
      <c r="L650" s="4" t="s">
        <v>49</v>
      </c>
      <c r="M650" s="4" t="s">
        <v>11</v>
      </c>
      <c r="N650" s="4">
        <v>35</v>
      </c>
      <c r="O650" s="9" t="s">
        <v>50</v>
      </c>
      <c r="P650" s="5">
        <v>1.369</v>
      </c>
      <c r="Q650" s="5">
        <v>71.188000000000002</v>
      </c>
      <c r="R650" s="4">
        <v>22.313200000000002</v>
      </c>
      <c r="S650" s="4" t="s">
        <v>1212</v>
      </c>
      <c r="T650" s="67">
        <v>42751</v>
      </c>
      <c r="U650" s="67">
        <v>42592</v>
      </c>
      <c r="V650" s="4" t="s">
        <v>56</v>
      </c>
      <c r="W650" s="4" t="s">
        <v>1565</v>
      </c>
      <c r="X650" s="173" t="str">
        <f t="array" ref="X6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0" s="173">
        <f t="array" ref="Y6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650" s="173">
        <f>Table1[[#This Row],[V2.0 TEC Requirement (kWh/wk)]]*52/3</f>
        <v>52</v>
      </c>
      <c r="AA650" s="173">
        <f>IF(ISNUMBER(Table1[[#This Row],[Typical Electricity Consumption (TEC) (kWh/yr)]]),Table1[[#This Row],[Typical Electricity Consumption (TEC) (kWh/yr)]]-IF(Table1[[#This Row],[Maximum Document Size Width]]&gt;=275,A3_Annual,0),"")</f>
        <v>22.313200000000002</v>
      </c>
      <c r="AB650" s="173">
        <f t="array" ref="AB6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651" spans="1:28" ht="34.9">
      <c r="A651" s="3">
        <v>2274661</v>
      </c>
      <c r="B651" s="4" t="s">
        <v>1201</v>
      </c>
      <c r="C651" s="4" t="s">
        <v>1556</v>
      </c>
      <c r="D651" s="4" t="s">
        <v>1228</v>
      </c>
      <c r="E651" s="4" t="s">
        <v>1228</v>
      </c>
      <c r="F651" s="4"/>
      <c r="G651" s="4" t="s">
        <v>47</v>
      </c>
      <c r="H651" s="4" t="s">
        <v>48</v>
      </c>
      <c r="I651" s="4">
        <v>297</v>
      </c>
      <c r="J651" s="4">
        <v>432</v>
      </c>
      <c r="K651" s="4"/>
      <c r="L651" s="4" t="s">
        <v>49</v>
      </c>
      <c r="M651" s="4" t="s">
        <v>11</v>
      </c>
      <c r="N651" s="4">
        <v>35</v>
      </c>
      <c r="O651" s="9" t="s">
        <v>50</v>
      </c>
      <c r="P651" s="5">
        <v>1.369</v>
      </c>
      <c r="Q651" s="5">
        <v>71.188000000000002</v>
      </c>
      <c r="R651" s="4">
        <v>22.313200000000002</v>
      </c>
      <c r="S651" s="4" t="s">
        <v>1212</v>
      </c>
      <c r="T651" s="67">
        <v>42751</v>
      </c>
      <c r="U651" s="67">
        <v>42592</v>
      </c>
      <c r="V651" s="4" t="s">
        <v>56</v>
      </c>
      <c r="W651" s="4" t="s">
        <v>1566</v>
      </c>
      <c r="X651" s="173" t="str">
        <f t="array" ref="X6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1" s="173">
        <f t="array" ref="Y6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651" s="173">
        <f>Table1[[#This Row],[V2.0 TEC Requirement (kWh/wk)]]*52/3</f>
        <v>52</v>
      </c>
      <c r="AA651" s="173">
        <f>IF(ISNUMBER(Table1[[#This Row],[Typical Electricity Consumption (TEC) (kWh/yr)]]),Table1[[#This Row],[Typical Electricity Consumption (TEC) (kWh/yr)]]-IF(Table1[[#This Row],[Maximum Document Size Width]]&gt;=275,A3_Annual,0),"")</f>
        <v>22.313200000000002</v>
      </c>
      <c r="AB651" s="173">
        <f t="array" ref="AB6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652" spans="1:28" ht="34.9">
      <c r="A652" s="3">
        <v>2274664</v>
      </c>
      <c r="B652" s="4" t="s">
        <v>1201</v>
      </c>
      <c r="C652" s="4" t="s">
        <v>1556</v>
      </c>
      <c r="D652" s="4" t="s">
        <v>1230</v>
      </c>
      <c r="E652" s="4" t="s">
        <v>1230</v>
      </c>
      <c r="F652" s="4"/>
      <c r="G652" s="4" t="s">
        <v>47</v>
      </c>
      <c r="H652" s="4" t="s">
        <v>48</v>
      </c>
      <c r="I652" s="4">
        <v>297</v>
      </c>
      <c r="J652" s="4">
        <v>432</v>
      </c>
      <c r="K652" s="4"/>
      <c r="L652" s="4" t="s">
        <v>49</v>
      </c>
      <c r="M652" s="4" t="s">
        <v>11</v>
      </c>
      <c r="N652" s="4">
        <v>35</v>
      </c>
      <c r="O652" s="9" t="s">
        <v>50</v>
      </c>
      <c r="P652" s="5">
        <v>1.369</v>
      </c>
      <c r="Q652" s="5">
        <v>71.188000000000002</v>
      </c>
      <c r="R652" s="4">
        <v>22.313200000000002</v>
      </c>
      <c r="S652" s="4" t="s">
        <v>1212</v>
      </c>
      <c r="T652" s="67">
        <v>42842</v>
      </c>
      <c r="U652" s="67">
        <v>42592</v>
      </c>
      <c r="V652" s="4" t="s">
        <v>56</v>
      </c>
      <c r="W652" s="4" t="s">
        <v>1567</v>
      </c>
      <c r="X652" s="173" t="str">
        <f t="array" ref="X6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2" s="173">
        <f t="array" ref="Y6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652" s="173">
        <f>Table1[[#This Row],[V2.0 TEC Requirement (kWh/wk)]]*52/3</f>
        <v>52</v>
      </c>
      <c r="AA652" s="173">
        <f>IF(ISNUMBER(Table1[[#This Row],[Typical Electricity Consumption (TEC) (kWh/yr)]]),Table1[[#This Row],[Typical Electricity Consumption (TEC) (kWh/yr)]]-IF(Table1[[#This Row],[Maximum Document Size Width]]&gt;=275,A3_Annual,0),"")</f>
        <v>22.313200000000002</v>
      </c>
      <c r="AB652" s="173">
        <f t="array" ref="AB6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653" spans="1:28" ht="34.9">
      <c r="A653" s="3">
        <v>2261018</v>
      </c>
      <c r="B653" s="4" t="s">
        <v>1201</v>
      </c>
      <c r="C653" s="4" t="s">
        <v>1556</v>
      </c>
      <c r="D653" s="4" t="s">
        <v>1232</v>
      </c>
      <c r="E653" s="4" t="s">
        <v>1232</v>
      </c>
      <c r="F653" s="4"/>
      <c r="G653" s="4" t="s">
        <v>47</v>
      </c>
      <c r="H653" s="4" t="s">
        <v>48</v>
      </c>
      <c r="I653" s="4">
        <v>356</v>
      </c>
      <c r="J653" s="4">
        <v>216</v>
      </c>
      <c r="K653" s="4"/>
      <c r="L653" s="4" t="s">
        <v>49</v>
      </c>
      <c r="M653" s="4" t="s">
        <v>11</v>
      </c>
      <c r="N653" s="4">
        <v>42</v>
      </c>
      <c r="O653" s="9" t="s">
        <v>50</v>
      </c>
      <c r="P653" s="5">
        <v>1.756</v>
      </c>
      <c r="Q653" s="5">
        <v>91.311999999999998</v>
      </c>
      <c r="R653" s="4">
        <v>26.782600000000002</v>
      </c>
      <c r="S653" s="4" t="s">
        <v>1233</v>
      </c>
      <c r="T653" s="67">
        <v>42461</v>
      </c>
      <c r="U653" s="67">
        <v>42429</v>
      </c>
      <c r="V653" s="4" t="s">
        <v>56</v>
      </c>
      <c r="W653" s="4" t="s">
        <v>1568</v>
      </c>
      <c r="X653" s="173" t="str">
        <f t="array" ref="X6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3" s="173">
        <f t="array" ref="Y6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653" s="173">
        <f>Table1[[#This Row],[V2.0 TEC Requirement (kWh/wk)]]*52/3</f>
        <v>65.346666666666664</v>
      </c>
      <c r="AA653" s="173">
        <f>IF(ISNUMBER(Table1[[#This Row],[Typical Electricity Consumption (TEC) (kWh/yr)]]),Table1[[#This Row],[Typical Electricity Consumption (TEC) (kWh/yr)]]-IF(Table1[[#This Row],[Maximum Document Size Width]]&gt;=275,A3_Annual,0),"")</f>
        <v>26.782600000000002</v>
      </c>
      <c r="AB653" s="173">
        <f t="array" ref="AB6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654" spans="1:28" ht="34.9">
      <c r="A654" s="3">
        <v>2261015</v>
      </c>
      <c r="B654" s="4" t="s">
        <v>1201</v>
      </c>
      <c r="C654" s="4" t="s">
        <v>1556</v>
      </c>
      <c r="D654" s="4" t="s">
        <v>1235</v>
      </c>
      <c r="E654" s="4" t="s">
        <v>1235</v>
      </c>
      <c r="F654" s="4"/>
      <c r="G654" s="4" t="s">
        <v>47</v>
      </c>
      <c r="H654" s="4" t="s">
        <v>48</v>
      </c>
      <c r="I654" s="4">
        <v>356</v>
      </c>
      <c r="J654" s="4">
        <v>216</v>
      </c>
      <c r="K654" s="4"/>
      <c r="L654" s="4" t="s">
        <v>49</v>
      </c>
      <c r="M654" s="4" t="s">
        <v>11</v>
      </c>
      <c r="N654" s="4">
        <v>42</v>
      </c>
      <c r="O654" s="9" t="s">
        <v>50</v>
      </c>
      <c r="P654" s="5">
        <v>1.756</v>
      </c>
      <c r="Q654" s="5">
        <v>91.311999999999998</v>
      </c>
      <c r="R654" s="4">
        <v>26.782600000000002</v>
      </c>
      <c r="S654" s="4" t="s">
        <v>1233</v>
      </c>
      <c r="T654" s="67">
        <v>42461</v>
      </c>
      <c r="U654" s="67">
        <v>42429</v>
      </c>
      <c r="V654" s="4" t="s">
        <v>56</v>
      </c>
      <c r="W654" s="4" t="s">
        <v>1569</v>
      </c>
      <c r="X654" s="173" t="str">
        <f t="array" ref="X6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4" s="173">
        <f t="array" ref="Y6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654" s="173">
        <f>Table1[[#This Row],[V2.0 TEC Requirement (kWh/wk)]]*52/3</f>
        <v>65.346666666666664</v>
      </c>
      <c r="AA654" s="173">
        <f>IF(ISNUMBER(Table1[[#This Row],[Typical Electricity Consumption (TEC) (kWh/yr)]]),Table1[[#This Row],[Typical Electricity Consumption (TEC) (kWh/yr)]]-IF(Table1[[#This Row],[Maximum Document Size Width]]&gt;=275,A3_Annual,0),"")</f>
        <v>26.782600000000002</v>
      </c>
      <c r="AB654" s="173">
        <f t="array" ref="AB6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655" spans="1:28" ht="34.9">
      <c r="A655" s="3">
        <v>2264019</v>
      </c>
      <c r="B655" s="4" t="s">
        <v>1201</v>
      </c>
      <c r="C655" s="4" t="s">
        <v>1556</v>
      </c>
      <c r="D655" s="4" t="s">
        <v>1237</v>
      </c>
      <c r="E655" s="4" t="s">
        <v>1237</v>
      </c>
      <c r="F655" s="4"/>
      <c r="G655" s="4" t="s">
        <v>47</v>
      </c>
      <c r="H655" s="4" t="s">
        <v>48</v>
      </c>
      <c r="I655" s="4">
        <v>216</v>
      </c>
      <c r="J655" s="4">
        <v>600</v>
      </c>
      <c r="K655" s="4"/>
      <c r="L655" s="4" t="s">
        <v>49</v>
      </c>
      <c r="M655" s="4" t="s">
        <v>11</v>
      </c>
      <c r="N655" s="4">
        <v>42</v>
      </c>
      <c r="O655" s="9" t="s">
        <v>50</v>
      </c>
      <c r="P655" s="5">
        <v>1.8140000000000001</v>
      </c>
      <c r="Q655" s="5">
        <v>94.328000000000003</v>
      </c>
      <c r="R655" s="4">
        <v>28.880800000000001</v>
      </c>
      <c r="S655" s="4" t="s">
        <v>1178</v>
      </c>
      <c r="T655" s="67">
        <v>42628</v>
      </c>
      <c r="U655" s="67">
        <v>42639</v>
      </c>
      <c r="V655" s="4" t="s">
        <v>56</v>
      </c>
      <c r="W655" s="4" t="s">
        <v>1570</v>
      </c>
      <c r="X655" s="173" t="str">
        <f t="array" ref="X6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5" s="173">
        <f t="array" ref="Y6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655" s="173">
        <f>Table1[[#This Row],[V2.0 TEC Requirement (kWh/wk)]]*52/3</f>
        <v>60.146666666666668</v>
      </c>
      <c r="AA655" s="173">
        <f>IF(ISNUMBER(Table1[[#This Row],[Typical Electricity Consumption (TEC) (kWh/yr)]]),Table1[[#This Row],[Typical Electricity Consumption (TEC) (kWh/yr)]]-IF(Table1[[#This Row],[Maximum Document Size Width]]&gt;=275,A3_Annual,0),"")</f>
        <v>28.880800000000001</v>
      </c>
      <c r="AB655" s="173">
        <f t="array" ref="AB6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656" spans="1:28" ht="34.9">
      <c r="A656" s="3">
        <v>2274668</v>
      </c>
      <c r="B656" s="4" t="s">
        <v>1201</v>
      </c>
      <c r="C656" s="4" t="s">
        <v>1556</v>
      </c>
      <c r="D656" s="4" t="s">
        <v>1239</v>
      </c>
      <c r="E656" s="4" t="s">
        <v>1239</v>
      </c>
      <c r="F656" s="4"/>
      <c r="G656" s="4" t="s">
        <v>47</v>
      </c>
      <c r="H656" s="4" t="s">
        <v>48</v>
      </c>
      <c r="I656" s="4">
        <v>297</v>
      </c>
      <c r="J656" s="4">
        <v>432</v>
      </c>
      <c r="K656" s="4"/>
      <c r="L656" s="4" t="s">
        <v>49</v>
      </c>
      <c r="M656" s="4" t="s">
        <v>11</v>
      </c>
      <c r="N656" s="4">
        <v>40</v>
      </c>
      <c r="O656" s="9" t="s">
        <v>50</v>
      </c>
      <c r="P656" s="5">
        <v>1.581</v>
      </c>
      <c r="Q656" s="5">
        <v>82.212000000000003</v>
      </c>
      <c r="R656" s="4">
        <v>25.799800000000005</v>
      </c>
      <c r="S656" s="4" t="s">
        <v>1212</v>
      </c>
      <c r="T656" s="67">
        <v>42751</v>
      </c>
      <c r="U656" s="67">
        <v>42592</v>
      </c>
      <c r="V656" s="4" t="s">
        <v>56</v>
      </c>
      <c r="W656" s="4" t="s">
        <v>1571</v>
      </c>
      <c r="X656" s="173" t="str">
        <f t="array" ref="X6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6" s="173">
        <f t="array" ref="Y6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656" s="173">
        <f>Table1[[#This Row],[V2.0 TEC Requirement (kWh/wk)]]*52/3</f>
        <v>61.533333333333339</v>
      </c>
      <c r="AA656" s="173">
        <f>IF(ISNUMBER(Table1[[#This Row],[Typical Electricity Consumption (TEC) (kWh/yr)]]),Table1[[#This Row],[Typical Electricity Consumption (TEC) (kWh/yr)]]-IF(Table1[[#This Row],[Maximum Document Size Width]]&gt;=275,A3_Annual,0),"")</f>
        <v>25.799800000000005</v>
      </c>
      <c r="AB656" s="173">
        <f t="array" ref="AB6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657" spans="1:28" ht="34.9">
      <c r="A657" s="3">
        <v>2274671</v>
      </c>
      <c r="B657" s="4" t="s">
        <v>1201</v>
      </c>
      <c r="C657" s="4" t="s">
        <v>1556</v>
      </c>
      <c r="D657" s="4" t="s">
        <v>1241</v>
      </c>
      <c r="E657" s="4" t="s">
        <v>1241</v>
      </c>
      <c r="F657" s="4"/>
      <c r="G657" s="4" t="s">
        <v>47</v>
      </c>
      <c r="H657" s="4" t="s">
        <v>48</v>
      </c>
      <c r="I657" s="4">
        <v>297</v>
      </c>
      <c r="J657" s="4">
        <v>432</v>
      </c>
      <c r="K657" s="4"/>
      <c r="L657" s="4" t="s">
        <v>49</v>
      </c>
      <c r="M657" s="4" t="s">
        <v>11</v>
      </c>
      <c r="N657" s="4">
        <v>40</v>
      </c>
      <c r="O657" s="9" t="s">
        <v>50</v>
      </c>
      <c r="P657" s="5">
        <v>1.581</v>
      </c>
      <c r="Q657" s="5">
        <v>82.212000000000003</v>
      </c>
      <c r="R657" s="4">
        <v>25.799800000000005</v>
      </c>
      <c r="S657" s="4" t="s">
        <v>1212</v>
      </c>
      <c r="T657" s="67">
        <v>42842</v>
      </c>
      <c r="U657" s="67">
        <v>42592</v>
      </c>
      <c r="V657" s="4" t="s">
        <v>56</v>
      </c>
      <c r="W657" s="4" t="s">
        <v>1572</v>
      </c>
      <c r="X657" s="173" t="str">
        <f t="array" ref="X6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7" s="173">
        <f t="array" ref="Y6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657" s="173">
        <f>Table1[[#This Row],[V2.0 TEC Requirement (kWh/wk)]]*52/3</f>
        <v>61.533333333333339</v>
      </c>
      <c r="AA657" s="173">
        <f>IF(ISNUMBER(Table1[[#This Row],[Typical Electricity Consumption (TEC) (kWh/yr)]]),Table1[[#This Row],[Typical Electricity Consumption (TEC) (kWh/yr)]]-IF(Table1[[#This Row],[Maximum Document Size Width]]&gt;=275,A3_Annual,0),"")</f>
        <v>25.799800000000005</v>
      </c>
      <c r="AB657" s="173">
        <f t="array" ref="AB6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658" spans="1:28" ht="34.9">
      <c r="A658" s="3">
        <v>2261298</v>
      </c>
      <c r="B658" s="4" t="s">
        <v>1201</v>
      </c>
      <c r="C658" s="4" t="s">
        <v>1556</v>
      </c>
      <c r="D658" s="4" t="s">
        <v>1243</v>
      </c>
      <c r="E658" s="4" t="s">
        <v>1243</v>
      </c>
      <c r="F658" s="4"/>
      <c r="G658" s="4" t="s">
        <v>47</v>
      </c>
      <c r="H658" s="4" t="s">
        <v>48</v>
      </c>
      <c r="I658" s="4">
        <v>356</v>
      </c>
      <c r="J658" s="4">
        <v>216</v>
      </c>
      <c r="K658" s="4"/>
      <c r="L658" s="4" t="s">
        <v>49</v>
      </c>
      <c r="M658" s="4" t="s">
        <v>11</v>
      </c>
      <c r="N658" s="4">
        <v>52</v>
      </c>
      <c r="O658" s="9" t="s">
        <v>50</v>
      </c>
      <c r="P658" s="5">
        <v>2.9820000000000002</v>
      </c>
      <c r="Q658" s="5">
        <v>155.06399999999999</v>
      </c>
      <c r="R658" s="4">
        <v>46.009599999999992</v>
      </c>
      <c r="S658" s="4" t="s">
        <v>1204</v>
      </c>
      <c r="T658" s="67">
        <v>42522</v>
      </c>
      <c r="U658" s="67">
        <v>42431</v>
      </c>
      <c r="V658" s="4" t="s">
        <v>56</v>
      </c>
      <c r="W658" s="4" t="s">
        <v>1573</v>
      </c>
      <c r="X658" s="173" t="str">
        <f t="array" ref="X6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8" s="173">
        <f t="array" ref="Y6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658" s="173">
        <f>Table1[[#This Row],[V2.0 TEC Requirement (kWh/wk)]]*52/3</f>
        <v>89.266666666666652</v>
      </c>
      <c r="AA658" s="173">
        <f>IF(ISNUMBER(Table1[[#This Row],[Typical Electricity Consumption (TEC) (kWh/yr)]]),Table1[[#This Row],[Typical Electricity Consumption (TEC) (kWh/yr)]]-IF(Table1[[#This Row],[Maximum Document Size Width]]&gt;=275,A3_Annual,0),"")</f>
        <v>46.009599999999992</v>
      </c>
      <c r="AB658" s="173">
        <f t="array" ref="AB6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659" spans="1:28" ht="34.9">
      <c r="A659" s="3">
        <v>2261301</v>
      </c>
      <c r="B659" s="4" t="s">
        <v>1201</v>
      </c>
      <c r="C659" s="4" t="s">
        <v>1556</v>
      </c>
      <c r="D659" s="4" t="s">
        <v>1245</v>
      </c>
      <c r="E659" s="4" t="s">
        <v>1245</v>
      </c>
      <c r="F659" s="4"/>
      <c r="G659" s="4" t="s">
        <v>47</v>
      </c>
      <c r="H659" s="4" t="s">
        <v>48</v>
      </c>
      <c r="I659" s="4">
        <v>356</v>
      </c>
      <c r="J659" s="4">
        <v>216</v>
      </c>
      <c r="K659" s="4"/>
      <c r="L659" s="4" t="s">
        <v>49</v>
      </c>
      <c r="M659" s="4" t="s">
        <v>11</v>
      </c>
      <c r="N659" s="4">
        <v>52</v>
      </c>
      <c r="O659" s="9" t="s">
        <v>50</v>
      </c>
      <c r="P659" s="5">
        <v>2.9820000000000002</v>
      </c>
      <c r="Q659" s="5">
        <v>155.06399999999999</v>
      </c>
      <c r="R659" s="4">
        <v>46.009599999999992</v>
      </c>
      <c r="S659" s="4" t="s">
        <v>1204</v>
      </c>
      <c r="T659" s="67">
        <v>42644</v>
      </c>
      <c r="U659" s="67">
        <v>42431</v>
      </c>
      <c r="V659" s="4" t="s">
        <v>56</v>
      </c>
      <c r="W659" s="4" t="s">
        <v>1574</v>
      </c>
      <c r="X659" s="173" t="str">
        <f t="array" ref="X6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59" s="173">
        <f t="array" ref="Y6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659" s="173">
        <f>Table1[[#This Row],[V2.0 TEC Requirement (kWh/wk)]]*52/3</f>
        <v>89.266666666666652</v>
      </c>
      <c r="AA659" s="173">
        <f>IF(ISNUMBER(Table1[[#This Row],[Typical Electricity Consumption (TEC) (kWh/yr)]]),Table1[[#This Row],[Typical Electricity Consumption (TEC) (kWh/yr)]]-IF(Table1[[#This Row],[Maximum Document Size Width]]&gt;=275,A3_Annual,0),"")</f>
        <v>46.009599999999992</v>
      </c>
      <c r="AB659" s="173">
        <f t="array" ref="AB6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660" spans="1:28" ht="34.9">
      <c r="A660" s="3">
        <v>2293521</v>
      </c>
      <c r="B660" s="4" t="s">
        <v>1201</v>
      </c>
      <c r="C660" s="4" t="s">
        <v>1556</v>
      </c>
      <c r="D660" s="4" t="s">
        <v>1247</v>
      </c>
      <c r="E660" s="4" t="s">
        <v>1247</v>
      </c>
      <c r="F660" s="4"/>
      <c r="G660" s="4" t="s">
        <v>47</v>
      </c>
      <c r="H660" s="4" t="s">
        <v>48</v>
      </c>
      <c r="I660" s="4">
        <v>356</v>
      </c>
      <c r="J660" s="4">
        <v>216</v>
      </c>
      <c r="K660" s="4"/>
      <c r="L660" s="4" t="s">
        <v>49</v>
      </c>
      <c r="M660" s="4" t="s">
        <v>11</v>
      </c>
      <c r="N660" s="4">
        <v>52</v>
      </c>
      <c r="O660" s="9" t="s">
        <v>50</v>
      </c>
      <c r="P660" s="5">
        <v>2.9820000000000002</v>
      </c>
      <c r="Q660" s="5">
        <v>155.06399999999999</v>
      </c>
      <c r="R660" s="4">
        <v>46.009599999999992</v>
      </c>
      <c r="S660" s="4" t="s">
        <v>1204</v>
      </c>
      <c r="T660" s="67">
        <v>42522</v>
      </c>
      <c r="U660" s="67">
        <v>42824</v>
      </c>
      <c r="V660" s="4" t="s">
        <v>56</v>
      </c>
      <c r="W660" s="4" t="s">
        <v>1575</v>
      </c>
      <c r="X660" s="173" t="str">
        <f t="array" ref="X6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0" s="173">
        <f t="array" ref="Y6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660" s="173">
        <f>Table1[[#This Row],[V2.0 TEC Requirement (kWh/wk)]]*52/3</f>
        <v>89.266666666666652</v>
      </c>
      <c r="AA660" s="173">
        <f>IF(ISNUMBER(Table1[[#This Row],[Typical Electricity Consumption (TEC) (kWh/yr)]]),Table1[[#This Row],[Typical Electricity Consumption (TEC) (kWh/yr)]]-IF(Table1[[#This Row],[Maximum Document Size Width]]&gt;=275,A3_Annual,0),"")</f>
        <v>46.009599999999992</v>
      </c>
      <c r="AB660" s="173">
        <f t="array" ref="AB6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38.5</v>
      </c>
    </row>
    <row r="661" spans="1:28" ht="34.9">
      <c r="A661" s="3">
        <v>2274676</v>
      </c>
      <c r="B661" s="4" t="s">
        <v>1201</v>
      </c>
      <c r="C661" s="4" t="s">
        <v>1556</v>
      </c>
      <c r="D661" s="4" t="s">
        <v>1249</v>
      </c>
      <c r="E661" s="4" t="s">
        <v>1249</v>
      </c>
      <c r="F661" s="4"/>
      <c r="G661" s="4" t="s">
        <v>47</v>
      </c>
      <c r="H661" s="4" t="s">
        <v>48</v>
      </c>
      <c r="I661" s="4">
        <v>297</v>
      </c>
      <c r="J661" s="4">
        <v>432</v>
      </c>
      <c r="K661" s="4"/>
      <c r="L661" s="4" t="s">
        <v>49</v>
      </c>
      <c r="M661" s="4" t="s">
        <v>11</v>
      </c>
      <c r="N661" s="4">
        <v>50</v>
      </c>
      <c r="O661" s="9" t="s">
        <v>50</v>
      </c>
      <c r="P661" s="5">
        <v>2.14</v>
      </c>
      <c r="Q661" s="5">
        <v>111.28</v>
      </c>
      <c r="R661" s="4">
        <v>33.027799999999999</v>
      </c>
      <c r="S661" s="4" t="s">
        <v>1212</v>
      </c>
      <c r="T661" s="67">
        <v>42751</v>
      </c>
      <c r="U661" s="67">
        <v>42592</v>
      </c>
      <c r="V661" s="4" t="s">
        <v>56</v>
      </c>
      <c r="W661" s="4" t="s">
        <v>1576</v>
      </c>
      <c r="X661" s="173" t="str">
        <f t="array" ref="X6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1" s="173">
        <f t="array" ref="Y6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661" s="173">
        <f>Table1[[#This Row],[V2.0 TEC Requirement (kWh/wk)]]*52/3</f>
        <v>80.599999999999994</v>
      </c>
      <c r="AA661" s="173">
        <f>IF(ISNUMBER(Table1[[#This Row],[Typical Electricity Consumption (TEC) (kWh/yr)]]),Table1[[#This Row],[Typical Electricity Consumption (TEC) (kWh/yr)]]-IF(Table1[[#This Row],[Maximum Document Size Width]]&gt;=275,A3_Annual,0),"")</f>
        <v>33.027799999999999</v>
      </c>
      <c r="AB661" s="173">
        <f t="array" ref="AB6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662" spans="1:28" ht="34.9">
      <c r="A662" s="3">
        <v>2274679</v>
      </c>
      <c r="B662" s="4" t="s">
        <v>1201</v>
      </c>
      <c r="C662" s="4" t="s">
        <v>1556</v>
      </c>
      <c r="D662" s="4" t="s">
        <v>1251</v>
      </c>
      <c r="E662" s="4" t="s">
        <v>1251</v>
      </c>
      <c r="F662" s="4"/>
      <c r="G662" s="4" t="s">
        <v>47</v>
      </c>
      <c r="H662" s="4" t="s">
        <v>48</v>
      </c>
      <c r="I662" s="4">
        <v>297</v>
      </c>
      <c r="J662" s="4">
        <v>432</v>
      </c>
      <c r="K662" s="4"/>
      <c r="L662" s="4" t="s">
        <v>49</v>
      </c>
      <c r="M662" s="4" t="s">
        <v>11</v>
      </c>
      <c r="N662" s="4">
        <v>50</v>
      </c>
      <c r="O662" s="9" t="s">
        <v>50</v>
      </c>
      <c r="P662" s="5">
        <v>2.14</v>
      </c>
      <c r="Q662" s="5">
        <v>111.28</v>
      </c>
      <c r="R662" s="4">
        <v>33.027799999999999</v>
      </c>
      <c r="S662" s="4" t="s">
        <v>1212</v>
      </c>
      <c r="T662" s="67">
        <v>42842</v>
      </c>
      <c r="U662" s="67">
        <v>42592</v>
      </c>
      <c r="V662" s="4" t="s">
        <v>56</v>
      </c>
      <c r="W662" s="4" t="s">
        <v>1577</v>
      </c>
      <c r="X662" s="173" t="str">
        <f t="array" ref="X6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2" s="173">
        <f t="array" ref="Y6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662" s="173">
        <f>Table1[[#This Row],[V2.0 TEC Requirement (kWh/wk)]]*52/3</f>
        <v>80.599999999999994</v>
      </c>
      <c r="AA662" s="173">
        <f>IF(ISNUMBER(Table1[[#This Row],[Typical Electricity Consumption (TEC) (kWh/yr)]]),Table1[[#This Row],[Typical Electricity Consumption (TEC) (kWh/yr)]]-IF(Table1[[#This Row],[Maximum Document Size Width]]&gt;=275,A3_Annual,0),"")</f>
        <v>33.027799999999999</v>
      </c>
      <c r="AB662" s="173">
        <f t="array" ref="AB6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663" spans="1:28" ht="34.9">
      <c r="A663" s="3">
        <v>2261304</v>
      </c>
      <c r="B663" s="4" t="s">
        <v>1201</v>
      </c>
      <c r="C663" s="4" t="s">
        <v>1556</v>
      </c>
      <c r="D663" s="4" t="s">
        <v>1253</v>
      </c>
      <c r="E663" s="4" t="s">
        <v>1253</v>
      </c>
      <c r="F663" s="4"/>
      <c r="G663" s="4" t="s">
        <v>47</v>
      </c>
      <c r="H663" s="4" t="s">
        <v>48</v>
      </c>
      <c r="I663" s="4">
        <v>356</v>
      </c>
      <c r="J663" s="4">
        <v>216</v>
      </c>
      <c r="K663" s="4"/>
      <c r="L663" s="4" t="s">
        <v>49</v>
      </c>
      <c r="M663" s="4" t="s">
        <v>11</v>
      </c>
      <c r="N663" s="4">
        <v>62</v>
      </c>
      <c r="O663" s="9" t="s">
        <v>50</v>
      </c>
      <c r="P663" s="5">
        <v>3.8090000000000002</v>
      </c>
      <c r="Q663" s="5">
        <v>198.06800000000001</v>
      </c>
      <c r="R663" s="4">
        <v>56.708599999999997</v>
      </c>
      <c r="S663" s="4" t="s">
        <v>1204</v>
      </c>
      <c r="T663" s="67">
        <v>42522</v>
      </c>
      <c r="U663" s="67">
        <v>42431</v>
      </c>
      <c r="V663" s="4" t="s">
        <v>56</v>
      </c>
      <c r="W663" s="4" t="s">
        <v>1578</v>
      </c>
      <c r="X663" s="173" t="str">
        <f t="array" ref="X6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3" s="173">
        <f t="array" ref="Y6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7.6499999999999995</v>
      </c>
      <c r="Z663" s="173">
        <f>Table1[[#This Row],[V2.0 TEC Requirement (kWh/wk)]]*52/3</f>
        <v>132.6</v>
      </c>
      <c r="AA663" s="173">
        <f>IF(ISNUMBER(Table1[[#This Row],[Typical Electricity Consumption (TEC) (kWh/yr)]]),Table1[[#This Row],[Typical Electricity Consumption (TEC) (kWh/yr)]]-IF(Table1[[#This Row],[Maximum Document Size Width]]&gt;=275,A3_Annual,0),"")</f>
        <v>56.708599999999997</v>
      </c>
      <c r="AB663" s="173">
        <f t="array" ref="AB6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48.2</v>
      </c>
    </row>
    <row r="664" spans="1:28" ht="34.9">
      <c r="A664" s="3">
        <v>2261307</v>
      </c>
      <c r="B664" s="4" t="s">
        <v>1201</v>
      </c>
      <c r="C664" s="4" t="s">
        <v>1556</v>
      </c>
      <c r="D664" s="4" t="s">
        <v>1255</v>
      </c>
      <c r="E664" s="4" t="s">
        <v>1255</v>
      </c>
      <c r="F664" s="4"/>
      <c r="G664" s="4" t="s">
        <v>47</v>
      </c>
      <c r="H664" s="4" t="s">
        <v>48</v>
      </c>
      <c r="I664" s="4">
        <v>356</v>
      </c>
      <c r="J664" s="4">
        <v>216</v>
      </c>
      <c r="K664" s="4"/>
      <c r="L664" s="4" t="s">
        <v>49</v>
      </c>
      <c r="M664" s="4" t="s">
        <v>11</v>
      </c>
      <c r="N664" s="4">
        <v>62</v>
      </c>
      <c r="O664" s="9" t="s">
        <v>50</v>
      </c>
      <c r="P664" s="5">
        <v>3.8090000000000002</v>
      </c>
      <c r="Q664" s="5">
        <v>198.06800000000001</v>
      </c>
      <c r="R664" s="4">
        <v>56.708599999999997</v>
      </c>
      <c r="S664" s="4" t="s">
        <v>1204</v>
      </c>
      <c r="T664" s="67">
        <v>42644</v>
      </c>
      <c r="U664" s="67">
        <v>42431</v>
      </c>
      <c r="V664" s="4" t="s">
        <v>56</v>
      </c>
      <c r="W664" s="4" t="s">
        <v>1579</v>
      </c>
      <c r="X664" s="173" t="str">
        <f t="array" ref="X6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4" s="173">
        <f t="array" ref="Y6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7.6499999999999995</v>
      </c>
      <c r="Z664" s="173">
        <f>Table1[[#This Row],[V2.0 TEC Requirement (kWh/wk)]]*52/3</f>
        <v>132.6</v>
      </c>
      <c r="AA664" s="173">
        <f>IF(ISNUMBER(Table1[[#This Row],[Typical Electricity Consumption (TEC) (kWh/yr)]]),Table1[[#This Row],[Typical Electricity Consumption (TEC) (kWh/yr)]]-IF(Table1[[#This Row],[Maximum Document Size Width]]&gt;=275,A3_Annual,0),"")</f>
        <v>56.708599999999997</v>
      </c>
      <c r="AB664" s="173">
        <f t="array" ref="AB6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48.2</v>
      </c>
    </row>
    <row r="665" spans="1:28" ht="34.9">
      <c r="A665" s="3">
        <v>2274685</v>
      </c>
      <c r="B665" s="4" t="s">
        <v>1201</v>
      </c>
      <c r="C665" s="4" t="s">
        <v>1556</v>
      </c>
      <c r="D665" s="4" t="s">
        <v>1257</v>
      </c>
      <c r="E665" s="4" t="s">
        <v>1257</v>
      </c>
      <c r="F665" s="4"/>
      <c r="G665" s="4" t="s">
        <v>47</v>
      </c>
      <c r="H665" s="4" t="s">
        <v>48</v>
      </c>
      <c r="I665" s="4">
        <v>297</v>
      </c>
      <c r="J665" s="4">
        <v>432</v>
      </c>
      <c r="K665" s="4"/>
      <c r="L665" s="4" t="s">
        <v>49</v>
      </c>
      <c r="M665" s="4" t="s">
        <v>11</v>
      </c>
      <c r="N665" s="4">
        <v>60</v>
      </c>
      <c r="O665" s="9" t="s">
        <v>50</v>
      </c>
      <c r="P665" s="5">
        <v>2.6139999999999999</v>
      </c>
      <c r="Q665" s="5">
        <v>135.928</v>
      </c>
      <c r="R665" s="4">
        <v>39.293799999999997</v>
      </c>
      <c r="S665" s="4" t="s">
        <v>1212</v>
      </c>
      <c r="T665" s="67">
        <v>42751</v>
      </c>
      <c r="U665" s="67">
        <v>42592</v>
      </c>
      <c r="V665" s="4" t="s">
        <v>56</v>
      </c>
      <c r="W665" s="4" t="s">
        <v>1580</v>
      </c>
      <c r="X665" s="173" t="str">
        <f t="array" ref="X6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5" s="173">
        <f t="array" ref="Y6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665" s="173">
        <f>Table1[[#This Row],[V2.0 TEC Requirement (kWh/wk)]]*52/3</f>
        <v>123.93333333333332</v>
      </c>
      <c r="AA665" s="173">
        <f>IF(ISNUMBER(Table1[[#This Row],[Typical Electricity Consumption (TEC) (kWh/yr)]]),Table1[[#This Row],[Typical Electricity Consumption (TEC) (kWh/yr)]]-IF(Table1[[#This Row],[Maximum Document Size Width]]&gt;=275,A3_Annual,0),"")</f>
        <v>39.293799999999997</v>
      </c>
      <c r="AB665" s="173">
        <f t="array" ref="AB6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666" spans="1:28" ht="34.9">
      <c r="A666" s="3">
        <v>2274688</v>
      </c>
      <c r="B666" s="4" t="s">
        <v>1201</v>
      </c>
      <c r="C666" s="4" t="s">
        <v>1556</v>
      </c>
      <c r="D666" s="4" t="s">
        <v>1259</v>
      </c>
      <c r="E666" s="4" t="s">
        <v>1259</v>
      </c>
      <c r="F666" s="4"/>
      <c r="G666" s="4" t="s">
        <v>47</v>
      </c>
      <c r="H666" s="4" t="s">
        <v>48</v>
      </c>
      <c r="I666" s="4">
        <v>297</v>
      </c>
      <c r="J666" s="4">
        <v>432</v>
      </c>
      <c r="K666" s="4"/>
      <c r="L666" s="4" t="s">
        <v>49</v>
      </c>
      <c r="M666" s="4" t="s">
        <v>11</v>
      </c>
      <c r="N666" s="4">
        <v>60</v>
      </c>
      <c r="O666" s="9" t="s">
        <v>50</v>
      </c>
      <c r="P666" s="5">
        <v>2.6139999999999999</v>
      </c>
      <c r="Q666" s="5">
        <v>135.928</v>
      </c>
      <c r="R666" s="4">
        <v>39.293799999999997</v>
      </c>
      <c r="S666" s="4" t="s">
        <v>1212</v>
      </c>
      <c r="T666" s="67">
        <v>42842</v>
      </c>
      <c r="U666" s="67">
        <v>42592</v>
      </c>
      <c r="V666" s="4" t="s">
        <v>56</v>
      </c>
      <c r="W666" s="4" t="s">
        <v>1581</v>
      </c>
      <c r="X666" s="173" t="str">
        <f t="array" ref="X6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6" s="173">
        <f t="array" ref="Y6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666" s="173">
        <f>Table1[[#This Row],[V2.0 TEC Requirement (kWh/wk)]]*52/3</f>
        <v>123.93333333333332</v>
      </c>
      <c r="AA666" s="173">
        <f>IF(ISNUMBER(Table1[[#This Row],[Typical Electricity Consumption (TEC) (kWh/yr)]]),Table1[[#This Row],[Typical Electricity Consumption (TEC) (kWh/yr)]]-IF(Table1[[#This Row],[Maximum Document Size Width]]&gt;=275,A3_Annual,0),"")</f>
        <v>39.293799999999997</v>
      </c>
      <c r="AB666" s="173">
        <f t="array" ref="AB6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667" spans="1:28" ht="34.9">
      <c r="A667" s="3">
        <v>2261288</v>
      </c>
      <c r="B667" s="4" t="s">
        <v>1201</v>
      </c>
      <c r="C667" s="4" t="s">
        <v>1556</v>
      </c>
      <c r="D667" s="4" t="s">
        <v>1261</v>
      </c>
      <c r="E667" s="4" t="s">
        <v>1261</v>
      </c>
      <c r="F667" s="4"/>
      <c r="G667" s="4" t="s">
        <v>47</v>
      </c>
      <c r="H667" s="4" t="s">
        <v>48</v>
      </c>
      <c r="I667" s="4">
        <v>297</v>
      </c>
      <c r="J667" s="4">
        <v>432</v>
      </c>
      <c r="K667" s="4"/>
      <c r="L667" s="4" t="s">
        <v>49</v>
      </c>
      <c r="M667" s="4" t="s">
        <v>11</v>
      </c>
      <c r="N667" s="4">
        <v>65</v>
      </c>
      <c r="O667" s="9" t="s">
        <v>50</v>
      </c>
      <c r="P667" s="5">
        <v>4.8710000000000004</v>
      </c>
      <c r="Q667" s="5">
        <v>253.292</v>
      </c>
      <c r="R667" s="4">
        <v>68.569799999999987</v>
      </c>
      <c r="S667" s="4" t="s">
        <v>1178</v>
      </c>
      <c r="T667" s="67">
        <v>42522</v>
      </c>
      <c r="U667" s="67">
        <v>42431</v>
      </c>
      <c r="V667" s="4" t="s">
        <v>56</v>
      </c>
      <c r="W667" s="4" t="s">
        <v>1582</v>
      </c>
      <c r="X667" s="173" t="str">
        <f t="array" ref="X6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7" s="173">
        <f t="array" ref="Y6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667" s="173">
        <f>Table1[[#This Row],[V2.0 TEC Requirement (kWh/wk)]]*52/3</f>
        <v>145.6</v>
      </c>
      <c r="AA667" s="173">
        <f>IF(ISNUMBER(Table1[[#This Row],[Typical Electricity Consumption (TEC) (kWh/yr)]]),Table1[[#This Row],[Typical Electricity Consumption (TEC) (kWh/yr)]]-IF(Table1[[#This Row],[Maximum Document Size Width]]&gt;=275,A3_Annual,0),"")</f>
        <v>68.569799999999987</v>
      </c>
      <c r="AB667" s="173">
        <f t="array" ref="AB6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668" spans="1:28" ht="34.9">
      <c r="A668" s="3">
        <v>2261291</v>
      </c>
      <c r="B668" s="4" t="s">
        <v>1201</v>
      </c>
      <c r="C668" s="4" t="s">
        <v>1556</v>
      </c>
      <c r="D668" s="4" t="s">
        <v>1263</v>
      </c>
      <c r="E668" s="4" t="s">
        <v>1263</v>
      </c>
      <c r="F668" s="4"/>
      <c r="G668" s="4" t="s">
        <v>47</v>
      </c>
      <c r="H668" s="4" t="s">
        <v>48</v>
      </c>
      <c r="I668" s="4">
        <v>297</v>
      </c>
      <c r="J668" s="4">
        <v>432</v>
      </c>
      <c r="K668" s="4"/>
      <c r="L668" s="4" t="s">
        <v>49</v>
      </c>
      <c r="M668" s="4" t="s">
        <v>11</v>
      </c>
      <c r="N668" s="4">
        <v>75</v>
      </c>
      <c r="O668" s="9" t="s">
        <v>50</v>
      </c>
      <c r="P668" s="5">
        <v>5.3760000000000003</v>
      </c>
      <c r="Q668" s="5">
        <v>279.55200000000002</v>
      </c>
      <c r="R668" s="4">
        <v>75.1738</v>
      </c>
      <c r="S668" s="4" t="s">
        <v>1178</v>
      </c>
      <c r="T668" s="67">
        <v>42522</v>
      </c>
      <c r="U668" s="67">
        <v>42431</v>
      </c>
      <c r="V668" s="4" t="s">
        <v>56</v>
      </c>
      <c r="W668" s="4" t="s">
        <v>1583</v>
      </c>
      <c r="X668" s="173" t="str">
        <f t="array" ref="X6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8" s="173">
        <f t="array" ref="Y6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668" s="173">
        <f>Table1[[#This Row],[V2.0 TEC Requirement (kWh/wk)]]*52/3</f>
        <v>188.93333333333337</v>
      </c>
      <c r="AA668" s="173">
        <f>IF(ISNUMBER(Table1[[#This Row],[Typical Electricity Consumption (TEC) (kWh/yr)]]),Table1[[#This Row],[Typical Electricity Consumption (TEC) (kWh/yr)]]-IF(Table1[[#This Row],[Maximum Document Size Width]]&gt;=275,A3_Annual,0),"")</f>
        <v>75.1738</v>
      </c>
      <c r="AB668" s="173">
        <f t="array" ref="AB6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669" spans="1:28" ht="34.9">
      <c r="A669" s="3">
        <v>2285510</v>
      </c>
      <c r="B669" s="4" t="s">
        <v>1201</v>
      </c>
      <c r="C669" s="4" t="s">
        <v>1556</v>
      </c>
      <c r="D669" s="4" t="s">
        <v>1265</v>
      </c>
      <c r="E669" s="4" t="s">
        <v>1265</v>
      </c>
      <c r="F669" s="4"/>
      <c r="G669" s="4" t="s">
        <v>47</v>
      </c>
      <c r="H669" s="4" t="s">
        <v>48</v>
      </c>
      <c r="I669" s="4">
        <v>297</v>
      </c>
      <c r="J669" s="4">
        <v>432</v>
      </c>
      <c r="K669" s="4"/>
      <c r="L669" s="4" t="s">
        <v>49</v>
      </c>
      <c r="M669" s="4" t="s">
        <v>14</v>
      </c>
      <c r="N669" s="4">
        <v>20</v>
      </c>
      <c r="O669" s="9" t="s">
        <v>50</v>
      </c>
      <c r="P669" s="5">
        <v>0.72599999999999998</v>
      </c>
      <c r="Q669" s="5">
        <v>37.752000000000002</v>
      </c>
      <c r="R669" s="4">
        <v>14.6328</v>
      </c>
      <c r="S669" s="4" t="s">
        <v>1204</v>
      </c>
      <c r="T669" s="67">
        <v>42856</v>
      </c>
      <c r="U669" s="67">
        <v>42709</v>
      </c>
      <c r="V669" s="4" t="s">
        <v>56</v>
      </c>
      <c r="W669" s="4" t="s">
        <v>1584</v>
      </c>
      <c r="X669" s="173" t="str">
        <f t="array" ref="X6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69" s="173">
        <f t="array" ref="Y6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669" s="173">
        <f>Table1[[#This Row],[V2.0 TEC Requirement (kWh/wk)]]*52/3</f>
        <v>51.133333333333326</v>
      </c>
      <c r="AA669" s="173">
        <f>IF(ISNUMBER(Table1[[#This Row],[Typical Electricity Consumption (TEC) (kWh/yr)]]),Table1[[#This Row],[Typical Electricity Consumption (TEC) (kWh/yr)]]-IF(Table1[[#This Row],[Maximum Document Size Width]]&gt;=275,A3_Annual,0),"")</f>
        <v>14.6328</v>
      </c>
      <c r="AB669" s="173">
        <f t="array" ref="AB6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670" spans="1:28" ht="34.9">
      <c r="A670" s="3">
        <v>2285513</v>
      </c>
      <c r="B670" s="4" t="s">
        <v>1201</v>
      </c>
      <c r="C670" s="4" t="s">
        <v>1556</v>
      </c>
      <c r="D670" s="4" t="s">
        <v>1267</v>
      </c>
      <c r="E670" s="4" t="s">
        <v>1267</v>
      </c>
      <c r="F670" s="4"/>
      <c r="G670" s="4" t="s">
        <v>47</v>
      </c>
      <c r="H670" s="4" t="s">
        <v>48</v>
      </c>
      <c r="I670" s="4">
        <v>297</v>
      </c>
      <c r="J670" s="4">
        <v>432</v>
      </c>
      <c r="K670" s="4"/>
      <c r="L670" s="4" t="s">
        <v>49</v>
      </c>
      <c r="M670" s="4" t="s">
        <v>14</v>
      </c>
      <c r="N670" s="4">
        <v>20</v>
      </c>
      <c r="O670" s="9" t="s">
        <v>50</v>
      </c>
      <c r="P670" s="5">
        <v>0.72599999999999998</v>
      </c>
      <c r="Q670" s="5">
        <v>37.752000000000002</v>
      </c>
      <c r="R670" s="4">
        <v>14.6328</v>
      </c>
      <c r="S670" s="4" t="s">
        <v>1204</v>
      </c>
      <c r="T670" s="67">
        <v>43009</v>
      </c>
      <c r="U670" s="67">
        <v>42709</v>
      </c>
      <c r="V670" s="4" t="s">
        <v>56</v>
      </c>
      <c r="W670" s="4" t="s">
        <v>1585</v>
      </c>
      <c r="X670" s="173" t="str">
        <f t="array" ref="X6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0" s="173">
        <f t="array" ref="Y6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670" s="173">
        <f>Table1[[#This Row],[V2.0 TEC Requirement (kWh/wk)]]*52/3</f>
        <v>51.133333333333326</v>
      </c>
      <c r="AA670" s="173">
        <f>IF(ISNUMBER(Table1[[#This Row],[Typical Electricity Consumption (TEC) (kWh/yr)]]),Table1[[#This Row],[Typical Electricity Consumption (TEC) (kWh/yr)]]-IF(Table1[[#This Row],[Maximum Document Size Width]]&gt;=275,A3_Annual,0),"")</f>
        <v>14.6328</v>
      </c>
      <c r="AB670" s="173">
        <f t="array" ref="AB6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671" spans="1:28" ht="34.9">
      <c r="A671" s="3">
        <v>2262449</v>
      </c>
      <c r="B671" s="4" t="s">
        <v>1201</v>
      </c>
      <c r="C671" s="4" t="s">
        <v>1556</v>
      </c>
      <c r="D671" s="4" t="s">
        <v>1269</v>
      </c>
      <c r="E671" s="4" t="s">
        <v>1269</v>
      </c>
      <c r="F671" s="4"/>
      <c r="G671" s="4" t="s">
        <v>47</v>
      </c>
      <c r="H671" s="4" t="s">
        <v>48</v>
      </c>
      <c r="I671" s="4">
        <v>297</v>
      </c>
      <c r="J671" s="4">
        <v>432</v>
      </c>
      <c r="K671" s="4"/>
      <c r="L671" s="4" t="s">
        <v>49</v>
      </c>
      <c r="M671" s="4" t="s">
        <v>14</v>
      </c>
      <c r="N671" s="4">
        <v>20</v>
      </c>
      <c r="O671" s="9" t="s">
        <v>50</v>
      </c>
      <c r="P671" s="5">
        <v>0.72599999999999998</v>
      </c>
      <c r="Q671" s="5">
        <v>37.752000000000002</v>
      </c>
      <c r="R671" s="4">
        <v>14.6328</v>
      </c>
      <c r="S671" s="4" t="s">
        <v>1204</v>
      </c>
      <c r="T671" s="67">
        <v>42583</v>
      </c>
      <c r="U671" s="67">
        <v>42445</v>
      </c>
      <c r="V671" s="4" t="s">
        <v>56</v>
      </c>
      <c r="W671" s="4" t="s">
        <v>1586</v>
      </c>
      <c r="X671" s="173" t="str">
        <f t="array" ref="X6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1" s="173">
        <f t="array" ref="Y6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671" s="173">
        <f>Table1[[#This Row],[V2.0 TEC Requirement (kWh/wk)]]*52/3</f>
        <v>51.133333333333326</v>
      </c>
      <c r="AA671" s="173">
        <f>IF(ISNUMBER(Table1[[#This Row],[Typical Electricity Consumption (TEC) (kWh/yr)]]),Table1[[#This Row],[Typical Electricity Consumption (TEC) (kWh/yr)]]-IF(Table1[[#This Row],[Maximum Document Size Width]]&gt;=275,A3_Annual,0),"")</f>
        <v>14.6328</v>
      </c>
      <c r="AB671" s="173">
        <f t="array" ref="AB6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672" spans="1:28" ht="34.9">
      <c r="A672" s="3">
        <v>2262452</v>
      </c>
      <c r="B672" s="4" t="s">
        <v>1201</v>
      </c>
      <c r="C672" s="4" t="s">
        <v>1556</v>
      </c>
      <c r="D672" s="4" t="s">
        <v>1271</v>
      </c>
      <c r="E672" s="4" t="s">
        <v>1271</v>
      </c>
      <c r="F672" s="4"/>
      <c r="G672" s="4" t="s">
        <v>47</v>
      </c>
      <c r="H672" s="4" t="s">
        <v>48</v>
      </c>
      <c r="I672" s="4">
        <v>297</v>
      </c>
      <c r="J672" s="4">
        <v>432</v>
      </c>
      <c r="K672" s="4"/>
      <c r="L672" s="4" t="s">
        <v>49</v>
      </c>
      <c r="M672" s="4" t="s">
        <v>14</v>
      </c>
      <c r="N672" s="4">
        <v>20</v>
      </c>
      <c r="O672" s="9" t="s">
        <v>50</v>
      </c>
      <c r="P672" s="5">
        <v>0.72599999999999998</v>
      </c>
      <c r="Q672" s="5">
        <v>37.752000000000002</v>
      </c>
      <c r="R672" s="4">
        <v>14.6328</v>
      </c>
      <c r="S672" s="4" t="s">
        <v>1204</v>
      </c>
      <c r="T672" s="67">
        <v>42583</v>
      </c>
      <c r="U672" s="67">
        <v>42445</v>
      </c>
      <c r="V672" s="4" t="s">
        <v>56</v>
      </c>
      <c r="W672" s="4" t="s">
        <v>1587</v>
      </c>
      <c r="X672" s="173" t="str">
        <f t="array" ref="X6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2" s="173">
        <f t="array" ref="Y6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672" s="173">
        <f>Table1[[#This Row],[V2.0 TEC Requirement (kWh/wk)]]*52/3</f>
        <v>51.133333333333326</v>
      </c>
      <c r="AA672" s="173">
        <f>IF(ISNUMBER(Table1[[#This Row],[Typical Electricity Consumption (TEC) (kWh/yr)]]),Table1[[#This Row],[Typical Electricity Consumption (TEC) (kWh/yr)]]-IF(Table1[[#This Row],[Maximum Document Size Width]]&gt;=275,A3_Annual,0),"")</f>
        <v>14.6328</v>
      </c>
      <c r="AB672" s="173">
        <f t="array" ref="AB6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673" spans="1:28" ht="34.9">
      <c r="A673" s="3">
        <v>2285585</v>
      </c>
      <c r="B673" s="4" t="s">
        <v>1201</v>
      </c>
      <c r="C673" s="4" t="s">
        <v>1556</v>
      </c>
      <c r="D673" s="4" t="s">
        <v>1273</v>
      </c>
      <c r="E673" s="4" t="s">
        <v>1273</v>
      </c>
      <c r="F673" s="4"/>
      <c r="G673" s="4" t="s">
        <v>47</v>
      </c>
      <c r="H673" s="4" t="s">
        <v>48</v>
      </c>
      <c r="I673" s="4">
        <v>297</v>
      </c>
      <c r="J673" s="4">
        <v>432</v>
      </c>
      <c r="K673" s="4"/>
      <c r="L673" s="4" t="s">
        <v>49</v>
      </c>
      <c r="M673" s="4" t="s">
        <v>14</v>
      </c>
      <c r="N673" s="4">
        <v>25</v>
      </c>
      <c r="O673" s="9" t="s">
        <v>50</v>
      </c>
      <c r="P673" s="5">
        <v>0.89900000000000002</v>
      </c>
      <c r="Q673" s="5">
        <v>46.747999999999998</v>
      </c>
      <c r="R673" s="4">
        <v>16.916466666666668</v>
      </c>
      <c r="S673" s="4" t="s">
        <v>1204</v>
      </c>
      <c r="T673" s="67">
        <v>42856</v>
      </c>
      <c r="U673" s="67">
        <v>42709</v>
      </c>
      <c r="V673" s="4" t="s">
        <v>56</v>
      </c>
      <c r="W673" s="4" t="s">
        <v>1588</v>
      </c>
      <c r="X673" s="173" t="str">
        <f t="array" ref="X6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3" s="173">
        <f t="array" ref="Y6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673" s="173">
        <f>Table1[[#This Row],[V2.0 TEC Requirement (kWh/wk)]]*52/3</f>
        <v>62.4</v>
      </c>
      <c r="AA673" s="173">
        <f>IF(ISNUMBER(Table1[[#This Row],[Typical Electricity Consumption (TEC) (kWh/yr)]]),Table1[[#This Row],[Typical Electricity Consumption (TEC) (kWh/yr)]]-IF(Table1[[#This Row],[Maximum Document Size Width]]&gt;=275,A3_Annual,0),"")</f>
        <v>16.916466666666668</v>
      </c>
      <c r="AB673" s="173">
        <f t="array" ref="AB6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674" spans="1:28" ht="34.9">
      <c r="A674" s="3">
        <v>2285576</v>
      </c>
      <c r="B674" s="4" t="s">
        <v>1201</v>
      </c>
      <c r="C674" s="4" t="s">
        <v>1556</v>
      </c>
      <c r="D674" s="4" t="s">
        <v>1275</v>
      </c>
      <c r="E674" s="4" t="s">
        <v>1275</v>
      </c>
      <c r="F674" s="4"/>
      <c r="G674" s="4" t="s">
        <v>47</v>
      </c>
      <c r="H674" s="4" t="s">
        <v>48</v>
      </c>
      <c r="I674" s="4">
        <v>297</v>
      </c>
      <c r="J674" s="4">
        <v>432</v>
      </c>
      <c r="K674" s="4"/>
      <c r="L674" s="4" t="s">
        <v>49</v>
      </c>
      <c r="M674" s="4" t="s">
        <v>14</v>
      </c>
      <c r="N674" s="4">
        <v>25</v>
      </c>
      <c r="O674" s="9" t="s">
        <v>50</v>
      </c>
      <c r="P674" s="5">
        <v>0.89900000000000002</v>
      </c>
      <c r="Q674" s="5">
        <v>46.747999999999998</v>
      </c>
      <c r="R674" s="4">
        <v>16.916466666666668</v>
      </c>
      <c r="S674" s="4" t="s">
        <v>1204</v>
      </c>
      <c r="T674" s="67">
        <v>43009</v>
      </c>
      <c r="U674" s="67">
        <v>42709</v>
      </c>
      <c r="V674" s="4" t="s">
        <v>56</v>
      </c>
      <c r="W674" s="4" t="s">
        <v>1589</v>
      </c>
      <c r="X674" s="173" t="str">
        <f t="array" ref="X6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4" s="173">
        <f t="array" ref="Y6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674" s="173">
        <f>Table1[[#This Row],[V2.0 TEC Requirement (kWh/wk)]]*52/3</f>
        <v>62.4</v>
      </c>
      <c r="AA674" s="173">
        <f>IF(ISNUMBER(Table1[[#This Row],[Typical Electricity Consumption (TEC) (kWh/yr)]]),Table1[[#This Row],[Typical Electricity Consumption (TEC) (kWh/yr)]]-IF(Table1[[#This Row],[Maximum Document Size Width]]&gt;=275,A3_Annual,0),"")</f>
        <v>16.916466666666668</v>
      </c>
      <c r="AB674" s="173">
        <f t="array" ref="AB6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675" spans="1:28" ht="34.9">
      <c r="A675" s="3">
        <v>2262455</v>
      </c>
      <c r="B675" s="4" t="s">
        <v>1201</v>
      </c>
      <c r="C675" s="4" t="s">
        <v>1556</v>
      </c>
      <c r="D675" s="4" t="s">
        <v>1277</v>
      </c>
      <c r="E675" s="4" t="s">
        <v>1277</v>
      </c>
      <c r="F675" s="4"/>
      <c r="G675" s="4" t="s">
        <v>47</v>
      </c>
      <c r="H675" s="4" t="s">
        <v>48</v>
      </c>
      <c r="I675" s="4">
        <v>297</v>
      </c>
      <c r="J675" s="4">
        <v>432</v>
      </c>
      <c r="K675" s="4"/>
      <c r="L675" s="4" t="s">
        <v>49</v>
      </c>
      <c r="M675" s="4" t="s">
        <v>14</v>
      </c>
      <c r="N675" s="4">
        <v>25</v>
      </c>
      <c r="O675" s="9" t="s">
        <v>50</v>
      </c>
      <c r="P675" s="5">
        <v>0.89900000000000002</v>
      </c>
      <c r="Q675" s="5">
        <v>46.747999999999998</v>
      </c>
      <c r="R675" s="4">
        <v>16.916466666666668</v>
      </c>
      <c r="S675" s="4" t="s">
        <v>1204</v>
      </c>
      <c r="T675" s="67">
        <v>42583</v>
      </c>
      <c r="U675" s="67">
        <v>42445</v>
      </c>
      <c r="V675" s="4" t="s">
        <v>56</v>
      </c>
      <c r="W675" s="4" t="s">
        <v>1590</v>
      </c>
      <c r="X675" s="173" t="str">
        <f t="array" ref="X6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5" s="173">
        <f t="array" ref="Y6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675" s="173">
        <f>Table1[[#This Row],[V2.0 TEC Requirement (kWh/wk)]]*52/3</f>
        <v>62.4</v>
      </c>
      <c r="AA675" s="173">
        <f>IF(ISNUMBER(Table1[[#This Row],[Typical Electricity Consumption (TEC) (kWh/yr)]]),Table1[[#This Row],[Typical Electricity Consumption (TEC) (kWh/yr)]]-IF(Table1[[#This Row],[Maximum Document Size Width]]&gt;=275,A3_Annual,0),"")</f>
        <v>16.916466666666668</v>
      </c>
      <c r="AB675" s="173">
        <f t="array" ref="AB6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676" spans="1:28" ht="34.9">
      <c r="A676" s="3">
        <v>2262458</v>
      </c>
      <c r="B676" s="4" t="s">
        <v>1201</v>
      </c>
      <c r="C676" s="4" t="s">
        <v>1556</v>
      </c>
      <c r="D676" s="4" t="s">
        <v>1279</v>
      </c>
      <c r="E676" s="4" t="s">
        <v>1279</v>
      </c>
      <c r="F676" s="4"/>
      <c r="G676" s="4" t="s">
        <v>47</v>
      </c>
      <c r="H676" s="4" t="s">
        <v>48</v>
      </c>
      <c r="I676" s="4">
        <v>297</v>
      </c>
      <c r="J676" s="4">
        <v>432</v>
      </c>
      <c r="K676" s="4"/>
      <c r="L676" s="4" t="s">
        <v>49</v>
      </c>
      <c r="M676" s="4" t="s">
        <v>14</v>
      </c>
      <c r="N676" s="4">
        <v>25</v>
      </c>
      <c r="O676" s="9" t="s">
        <v>50</v>
      </c>
      <c r="P676" s="5">
        <v>0.89900000000000002</v>
      </c>
      <c r="Q676" s="5">
        <v>46.747999999999998</v>
      </c>
      <c r="R676" s="4">
        <v>16.916466666666668</v>
      </c>
      <c r="S676" s="4" t="s">
        <v>1204</v>
      </c>
      <c r="T676" s="67">
        <v>42583</v>
      </c>
      <c r="U676" s="67">
        <v>42445</v>
      </c>
      <c r="V676" s="4" t="s">
        <v>56</v>
      </c>
      <c r="W676" s="4" t="s">
        <v>1591</v>
      </c>
      <c r="X676" s="173" t="str">
        <f t="array" ref="X6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6" s="173">
        <f t="array" ref="Y6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676" s="173">
        <f>Table1[[#This Row],[V2.0 TEC Requirement (kWh/wk)]]*52/3</f>
        <v>62.4</v>
      </c>
      <c r="AA676" s="173">
        <f>IF(ISNUMBER(Table1[[#This Row],[Typical Electricity Consumption (TEC) (kWh/yr)]]),Table1[[#This Row],[Typical Electricity Consumption (TEC) (kWh/yr)]]-IF(Table1[[#This Row],[Maximum Document Size Width]]&gt;=275,A3_Annual,0),"")</f>
        <v>16.916466666666668</v>
      </c>
      <c r="AB676" s="173">
        <f t="array" ref="AB6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677" spans="1:28" ht="34.9">
      <c r="A677" s="3">
        <v>2285381</v>
      </c>
      <c r="B677" s="4" t="s">
        <v>1201</v>
      </c>
      <c r="C677" s="4" t="s">
        <v>1556</v>
      </c>
      <c r="D677" s="4" t="s">
        <v>1281</v>
      </c>
      <c r="E677" s="4" t="s">
        <v>1281</v>
      </c>
      <c r="F677" s="4"/>
      <c r="G677" s="4" t="s">
        <v>47</v>
      </c>
      <c r="H677" s="4" t="s">
        <v>48</v>
      </c>
      <c r="I677" s="4">
        <v>297</v>
      </c>
      <c r="J677" s="4">
        <v>432</v>
      </c>
      <c r="K677" s="4"/>
      <c r="L677" s="4" t="s">
        <v>49</v>
      </c>
      <c r="M677" s="4" t="s">
        <v>14</v>
      </c>
      <c r="N677" s="4">
        <v>30</v>
      </c>
      <c r="O677" s="9" t="s">
        <v>50</v>
      </c>
      <c r="P677" s="5">
        <v>1.1719999999999999</v>
      </c>
      <c r="Q677" s="5">
        <v>60.944000000000003</v>
      </c>
      <c r="R677" s="4">
        <v>20.435133333333333</v>
      </c>
      <c r="S677" s="4" t="s">
        <v>1204</v>
      </c>
      <c r="T677" s="67">
        <v>42856</v>
      </c>
      <c r="U677" s="67">
        <v>42705</v>
      </c>
      <c r="V677" s="4" t="s">
        <v>56</v>
      </c>
      <c r="W677" s="4" t="s">
        <v>1592</v>
      </c>
      <c r="X677" s="173" t="str">
        <f t="array" ref="X6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7" s="173">
        <f t="array" ref="Y6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77" s="173">
        <f>Table1[[#This Row],[V2.0 TEC Requirement (kWh/wk)]]*52/3</f>
        <v>73.666666666666671</v>
      </c>
      <c r="AA677" s="173">
        <f>IF(ISNUMBER(Table1[[#This Row],[Typical Electricity Consumption (TEC) (kWh/yr)]]),Table1[[#This Row],[Typical Electricity Consumption (TEC) (kWh/yr)]]-IF(Table1[[#This Row],[Maximum Document Size Width]]&gt;=275,A3_Annual,0),"")</f>
        <v>20.435133333333333</v>
      </c>
      <c r="AB677" s="173">
        <f t="array" ref="AB6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78" spans="1:28" ht="34.9">
      <c r="A678" s="3">
        <v>2285384</v>
      </c>
      <c r="B678" s="4" t="s">
        <v>1201</v>
      </c>
      <c r="C678" s="4" t="s">
        <v>1556</v>
      </c>
      <c r="D678" s="4" t="s">
        <v>1283</v>
      </c>
      <c r="E678" s="4" t="s">
        <v>1283</v>
      </c>
      <c r="F678" s="4"/>
      <c r="G678" s="4" t="s">
        <v>47</v>
      </c>
      <c r="H678" s="4" t="s">
        <v>48</v>
      </c>
      <c r="I678" s="4">
        <v>297</v>
      </c>
      <c r="J678" s="4">
        <v>432</v>
      </c>
      <c r="K678" s="4"/>
      <c r="L678" s="4" t="s">
        <v>49</v>
      </c>
      <c r="M678" s="4" t="s">
        <v>14</v>
      </c>
      <c r="N678" s="4">
        <v>30</v>
      </c>
      <c r="O678" s="9" t="s">
        <v>50</v>
      </c>
      <c r="P678" s="5">
        <v>1.1719999999999999</v>
      </c>
      <c r="Q678" s="5">
        <v>60.944000000000003</v>
      </c>
      <c r="R678" s="4">
        <v>20.435133333333333</v>
      </c>
      <c r="S678" s="4" t="s">
        <v>1204</v>
      </c>
      <c r="T678" s="67">
        <v>43009</v>
      </c>
      <c r="U678" s="67">
        <v>42705</v>
      </c>
      <c r="V678" s="4" t="s">
        <v>56</v>
      </c>
      <c r="W678" s="4" t="s">
        <v>1593</v>
      </c>
      <c r="X678" s="173" t="str">
        <f t="array" ref="X6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8" s="173">
        <f t="array" ref="Y6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78" s="173">
        <f>Table1[[#This Row],[V2.0 TEC Requirement (kWh/wk)]]*52/3</f>
        <v>73.666666666666671</v>
      </c>
      <c r="AA678" s="173">
        <f>IF(ISNUMBER(Table1[[#This Row],[Typical Electricity Consumption (TEC) (kWh/yr)]]),Table1[[#This Row],[Typical Electricity Consumption (TEC) (kWh/yr)]]-IF(Table1[[#This Row],[Maximum Document Size Width]]&gt;=275,A3_Annual,0),"")</f>
        <v>20.435133333333333</v>
      </c>
      <c r="AB678" s="173">
        <f t="array" ref="AB6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79" spans="1:28" ht="34.9">
      <c r="A679" s="3">
        <v>2256028</v>
      </c>
      <c r="B679" s="4" t="s">
        <v>1201</v>
      </c>
      <c r="C679" s="4" t="s">
        <v>1556</v>
      </c>
      <c r="D679" s="4" t="s">
        <v>1285</v>
      </c>
      <c r="E679" s="4" t="s">
        <v>1285</v>
      </c>
      <c r="F679" s="4"/>
      <c r="G679" s="4" t="s">
        <v>47</v>
      </c>
      <c r="H679" s="4" t="s">
        <v>48</v>
      </c>
      <c r="I679" s="4">
        <v>297</v>
      </c>
      <c r="J679" s="4">
        <v>432</v>
      </c>
      <c r="K679" s="4"/>
      <c r="L679" s="4" t="s">
        <v>49</v>
      </c>
      <c r="M679" s="4" t="s">
        <v>14</v>
      </c>
      <c r="N679" s="4">
        <v>30</v>
      </c>
      <c r="O679" s="9" t="s">
        <v>50</v>
      </c>
      <c r="P679" s="5">
        <v>1.1719999999999999</v>
      </c>
      <c r="Q679" s="5">
        <v>60.944000000000003</v>
      </c>
      <c r="R679" s="4">
        <v>20.435133333333333</v>
      </c>
      <c r="S679" s="4" t="s">
        <v>1204</v>
      </c>
      <c r="T679" s="67">
        <v>42527</v>
      </c>
      <c r="U679" s="67">
        <v>42368</v>
      </c>
      <c r="V679" s="4" t="s">
        <v>56</v>
      </c>
      <c r="W679" s="4" t="s">
        <v>1594</v>
      </c>
      <c r="X679" s="173" t="str">
        <f t="array" ref="X6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79" s="173">
        <f t="array" ref="Y6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79" s="173">
        <f>Table1[[#This Row],[V2.0 TEC Requirement (kWh/wk)]]*52/3</f>
        <v>73.666666666666671</v>
      </c>
      <c r="AA679" s="173">
        <f>IF(ISNUMBER(Table1[[#This Row],[Typical Electricity Consumption (TEC) (kWh/yr)]]),Table1[[#This Row],[Typical Electricity Consumption (TEC) (kWh/yr)]]-IF(Table1[[#This Row],[Maximum Document Size Width]]&gt;=275,A3_Annual,0),"")</f>
        <v>20.435133333333333</v>
      </c>
      <c r="AB679" s="173">
        <f t="array" ref="AB6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80" spans="1:28" ht="34.9">
      <c r="A680" s="3">
        <v>2256031</v>
      </c>
      <c r="B680" s="4" t="s">
        <v>1201</v>
      </c>
      <c r="C680" s="4" t="s">
        <v>1556</v>
      </c>
      <c r="D680" s="4" t="s">
        <v>1287</v>
      </c>
      <c r="E680" s="4" t="s">
        <v>1287</v>
      </c>
      <c r="F680" s="4"/>
      <c r="G680" s="4" t="s">
        <v>47</v>
      </c>
      <c r="H680" s="4" t="s">
        <v>48</v>
      </c>
      <c r="I680" s="4">
        <v>297</v>
      </c>
      <c r="J680" s="4">
        <v>432</v>
      </c>
      <c r="K680" s="4"/>
      <c r="L680" s="4" t="s">
        <v>49</v>
      </c>
      <c r="M680" s="4" t="s">
        <v>14</v>
      </c>
      <c r="N680" s="4">
        <v>30</v>
      </c>
      <c r="O680" s="9" t="s">
        <v>50</v>
      </c>
      <c r="P680" s="5">
        <v>1.1719999999999999</v>
      </c>
      <c r="Q680" s="5">
        <v>60.944000000000003</v>
      </c>
      <c r="R680" s="4">
        <v>20.435133333333333</v>
      </c>
      <c r="S680" s="4" t="s">
        <v>1204</v>
      </c>
      <c r="T680" s="67">
        <v>42527</v>
      </c>
      <c r="U680" s="67">
        <v>42368</v>
      </c>
      <c r="V680" s="4" t="s">
        <v>56</v>
      </c>
      <c r="W680" s="4" t="s">
        <v>1595</v>
      </c>
      <c r="X680" s="173" t="str">
        <f t="array" ref="X6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0" s="173">
        <f t="array" ref="Y6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80" s="173">
        <f>Table1[[#This Row],[V2.0 TEC Requirement (kWh/wk)]]*52/3</f>
        <v>73.666666666666671</v>
      </c>
      <c r="AA680" s="173">
        <f>IF(ISNUMBER(Table1[[#This Row],[Typical Electricity Consumption (TEC) (kWh/yr)]]),Table1[[#This Row],[Typical Electricity Consumption (TEC) (kWh/yr)]]-IF(Table1[[#This Row],[Maximum Document Size Width]]&gt;=275,A3_Annual,0),"")</f>
        <v>20.435133333333333</v>
      </c>
      <c r="AB680" s="173">
        <f t="array" ref="AB6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81" spans="1:28" ht="34.9">
      <c r="A681" s="3">
        <v>2264225</v>
      </c>
      <c r="B681" s="4" t="s">
        <v>1201</v>
      </c>
      <c r="C681" s="4" t="s">
        <v>1556</v>
      </c>
      <c r="D681" s="4" t="s">
        <v>1289</v>
      </c>
      <c r="E681" s="4" t="s">
        <v>1289</v>
      </c>
      <c r="F681" s="4"/>
      <c r="G681" s="4" t="s">
        <v>47</v>
      </c>
      <c r="H681" s="4" t="s">
        <v>48</v>
      </c>
      <c r="I681" s="4">
        <v>297</v>
      </c>
      <c r="J681" s="4">
        <v>432</v>
      </c>
      <c r="K681" s="4"/>
      <c r="L681" s="4" t="s">
        <v>49</v>
      </c>
      <c r="M681" s="4" t="s">
        <v>14</v>
      </c>
      <c r="N681" s="4">
        <v>30</v>
      </c>
      <c r="O681" s="9" t="s">
        <v>50</v>
      </c>
      <c r="P681" s="5">
        <v>1.1719999999999999</v>
      </c>
      <c r="Q681" s="5">
        <v>60.944000000000003</v>
      </c>
      <c r="R681" s="4">
        <v>20.435133333333333</v>
      </c>
      <c r="S681" s="4" t="s">
        <v>1204</v>
      </c>
      <c r="T681" s="67">
        <v>42583</v>
      </c>
      <c r="U681" s="67">
        <v>42473</v>
      </c>
      <c r="V681" s="4" t="s">
        <v>56</v>
      </c>
      <c r="W681" s="4" t="s">
        <v>1596</v>
      </c>
      <c r="X681" s="173" t="str">
        <f t="array" ref="X6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1" s="173">
        <f t="array" ref="Y6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681" s="173">
        <f>Table1[[#This Row],[V2.0 TEC Requirement (kWh/wk)]]*52/3</f>
        <v>73.666666666666671</v>
      </c>
      <c r="AA681" s="173">
        <f>IF(ISNUMBER(Table1[[#This Row],[Typical Electricity Consumption (TEC) (kWh/yr)]]),Table1[[#This Row],[Typical Electricity Consumption (TEC) (kWh/yr)]]-IF(Table1[[#This Row],[Maximum Document Size Width]]&gt;=275,A3_Annual,0),"")</f>
        <v>20.435133333333333</v>
      </c>
      <c r="AB681" s="173">
        <f t="array" ref="AB6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682" spans="1:28" ht="34.9">
      <c r="A682" s="3">
        <v>2278542</v>
      </c>
      <c r="B682" s="4" t="s">
        <v>1201</v>
      </c>
      <c r="C682" s="4" t="s">
        <v>1556</v>
      </c>
      <c r="D682" s="4" t="s">
        <v>1291</v>
      </c>
      <c r="E682" s="4" t="s">
        <v>1291</v>
      </c>
      <c r="F682" s="4"/>
      <c r="G682" s="4" t="s">
        <v>47</v>
      </c>
      <c r="H682" s="4" t="s">
        <v>48</v>
      </c>
      <c r="I682" s="4">
        <v>216</v>
      </c>
      <c r="J682" s="4">
        <v>356</v>
      </c>
      <c r="K682" s="4"/>
      <c r="L682" s="4" t="s">
        <v>49</v>
      </c>
      <c r="M682" s="4" t="s">
        <v>14</v>
      </c>
      <c r="N682" s="4">
        <v>31</v>
      </c>
      <c r="O682" s="9" t="s">
        <v>50</v>
      </c>
      <c r="P682" s="5">
        <v>1.208</v>
      </c>
      <c r="Q682" s="5">
        <v>62.816000000000003</v>
      </c>
      <c r="R682" s="4">
        <v>20.931299999999997</v>
      </c>
      <c r="S682" s="4" t="s">
        <v>1212</v>
      </c>
      <c r="T682" s="67">
        <v>42753</v>
      </c>
      <c r="U682" s="67">
        <v>42619</v>
      </c>
      <c r="V682" s="4" t="s">
        <v>56</v>
      </c>
      <c r="W682" s="4" t="s">
        <v>1597</v>
      </c>
      <c r="X682" s="173" t="str">
        <f t="array" ref="X6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2" s="173">
        <f t="array" ref="Y6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682" s="173">
        <f>Table1[[#This Row],[V2.0 TEC Requirement (kWh/wk)]]*52/3</f>
        <v>71.933333333333337</v>
      </c>
      <c r="AA682" s="173">
        <f>IF(ISNUMBER(Table1[[#This Row],[Typical Electricity Consumption (TEC) (kWh/yr)]]),Table1[[#This Row],[Typical Electricity Consumption (TEC) (kWh/yr)]]-IF(Table1[[#This Row],[Maximum Document Size Width]]&gt;=275,A3_Annual,0),"")</f>
        <v>20.931299999999997</v>
      </c>
      <c r="AB682" s="173">
        <f t="array" ref="AB6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683" spans="1:28" ht="34.9">
      <c r="A683" s="3">
        <v>2278545</v>
      </c>
      <c r="B683" s="4" t="s">
        <v>1201</v>
      </c>
      <c r="C683" s="4" t="s">
        <v>1556</v>
      </c>
      <c r="D683" s="4" t="s">
        <v>1293</v>
      </c>
      <c r="E683" s="4" t="s">
        <v>1293</v>
      </c>
      <c r="F683" s="4"/>
      <c r="G683" s="4" t="s">
        <v>47</v>
      </c>
      <c r="H683" s="4" t="s">
        <v>48</v>
      </c>
      <c r="I683" s="4">
        <v>216</v>
      </c>
      <c r="J683" s="4">
        <v>356</v>
      </c>
      <c r="K683" s="4"/>
      <c r="L683" s="4" t="s">
        <v>49</v>
      </c>
      <c r="M683" s="4" t="s">
        <v>14</v>
      </c>
      <c r="N683" s="4">
        <v>31</v>
      </c>
      <c r="O683" s="9" t="s">
        <v>50</v>
      </c>
      <c r="P683" s="5">
        <v>1.208</v>
      </c>
      <c r="Q683" s="5">
        <v>62.816000000000003</v>
      </c>
      <c r="R683" s="4">
        <v>20.931299999999997</v>
      </c>
      <c r="S683" s="4" t="s">
        <v>1212</v>
      </c>
      <c r="T683" s="67">
        <v>42877</v>
      </c>
      <c r="U683" s="67">
        <v>42619</v>
      </c>
      <c r="V683" s="4" t="s">
        <v>56</v>
      </c>
      <c r="W683" s="4" t="s">
        <v>1598</v>
      </c>
      <c r="X683" s="173" t="str">
        <f t="array" ref="X6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3" s="173">
        <f t="array" ref="Y6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683" s="173">
        <f>Table1[[#This Row],[V2.0 TEC Requirement (kWh/wk)]]*52/3</f>
        <v>71.933333333333337</v>
      </c>
      <c r="AA683" s="173">
        <f>IF(ISNUMBER(Table1[[#This Row],[Typical Electricity Consumption (TEC) (kWh/yr)]]),Table1[[#This Row],[Typical Electricity Consumption (TEC) (kWh/yr)]]-IF(Table1[[#This Row],[Maximum Document Size Width]]&gt;=275,A3_Annual,0),"")</f>
        <v>20.931299999999997</v>
      </c>
      <c r="AB683" s="173">
        <f t="array" ref="AB6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23.800000000000004</v>
      </c>
    </row>
    <row r="684" spans="1:28" ht="34.9">
      <c r="A684" s="3">
        <v>2285389</v>
      </c>
      <c r="B684" s="4" t="s">
        <v>1201</v>
      </c>
      <c r="C684" s="4" t="s">
        <v>1556</v>
      </c>
      <c r="D684" s="4" t="s">
        <v>1295</v>
      </c>
      <c r="E684" s="4" t="s">
        <v>1295</v>
      </c>
      <c r="F684" s="4"/>
      <c r="G684" s="4" t="s">
        <v>47</v>
      </c>
      <c r="H684" s="4" t="s">
        <v>48</v>
      </c>
      <c r="I684" s="4">
        <v>297</v>
      </c>
      <c r="J684" s="4">
        <v>432</v>
      </c>
      <c r="K684" s="4"/>
      <c r="L684" s="4" t="s">
        <v>49</v>
      </c>
      <c r="M684" s="4" t="s">
        <v>14</v>
      </c>
      <c r="N684" s="4">
        <v>35</v>
      </c>
      <c r="O684" s="9" t="s">
        <v>50</v>
      </c>
      <c r="P684" s="5">
        <v>1.347</v>
      </c>
      <c r="Q684" s="5">
        <v>70.043999999999997</v>
      </c>
      <c r="R684" s="4">
        <v>22.6538</v>
      </c>
      <c r="S684" s="4" t="s">
        <v>1204</v>
      </c>
      <c r="T684" s="67">
        <v>42856</v>
      </c>
      <c r="U684" s="67">
        <v>42705</v>
      </c>
      <c r="V684" s="4" t="s">
        <v>56</v>
      </c>
      <c r="W684" s="4" t="s">
        <v>1599</v>
      </c>
      <c r="X684" s="173" t="str">
        <f t="array" ref="X6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4" s="173">
        <f t="array" ref="Y6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684" s="173">
        <f>Table1[[#This Row],[V2.0 TEC Requirement (kWh/wk)]]*52/3</f>
        <v>91</v>
      </c>
      <c r="AA684" s="173">
        <f>IF(ISNUMBER(Table1[[#This Row],[Typical Electricity Consumption (TEC) (kWh/yr)]]),Table1[[#This Row],[Typical Electricity Consumption (TEC) (kWh/yr)]]-IF(Table1[[#This Row],[Maximum Document Size Width]]&gt;=275,A3_Annual,0),"")</f>
        <v>22.6538</v>
      </c>
      <c r="AB684" s="173">
        <f t="array" ref="AB6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685" spans="1:28" ht="34.9">
      <c r="A685" s="3">
        <v>2285391</v>
      </c>
      <c r="B685" s="4" t="s">
        <v>1201</v>
      </c>
      <c r="C685" s="4" t="s">
        <v>1556</v>
      </c>
      <c r="D685" s="4" t="s">
        <v>1297</v>
      </c>
      <c r="E685" s="4" t="s">
        <v>1297</v>
      </c>
      <c r="F685" s="4"/>
      <c r="G685" s="4" t="s">
        <v>47</v>
      </c>
      <c r="H685" s="4" t="s">
        <v>48</v>
      </c>
      <c r="I685" s="4">
        <v>297</v>
      </c>
      <c r="J685" s="4">
        <v>432</v>
      </c>
      <c r="K685" s="4"/>
      <c r="L685" s="4" t="s">
        <v>49</v>
      </c>
      <c r="M685" s="4" t="s">
        <v>14</v>
      </c>
      <c r="N685" s="4">
        <v>35</v>
      </c>
      <c r="O685" s="9" t="s">
        <v>50</v>
      </c>
      <c r="P685" s="5">
        <v>1.347</v>
      </c>
      <c r="Q685" s="5">
        <v>70.043999999999997</v>
      </c>
      <c r="R685" s="4">
        <v>22.6538</v>
      </c>
      <c r="S685" s="4" t="s">
        <v>1204</v>
      </c>
      <c r="T685" s="67">
        <v>43009</v>
      </c>
      <c r="U685" s="67">
        <v>42705</v>
      </c>
      <c r="V685" s="4" t="s">
        <v>56</v>
      </c>
      <c r="W685" s="4" t="s">
        <v>1600</v>
      </c>
      <c r="X685" s="173" t="str">
        <f t="array" ref="X6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5" s="173">
        <f t="array" ref="Y6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685" s="173">
        <f>Table1[[#This Row],[V2.0 TEC Requirement (kWh/wk)]]*52/3</f>
        <v>91</v>
      </c>
      <c r="AA685" s="173">
        <f>IF(ISNUMBER(Table1[[#This Row],[Typical Electricity Consumption (TEC) (kWh/yr)]]),Table1[[#This Row],[Typical Electricity Consumption (TEC) (kWh/yr)]]-IF(Table1[[#This Row],[Maximum Document Size Width]]&gt;=275,A3_Annual,0),"")</f>
        <v>22.6538</v>
      </c>
      <c r="AB685" s="173">
        <f t="array" ref="AB6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686" spans="1:28" ht="34.9">
      <c r="A686" s="3">
        <v>2256064</v>
      </c>
      <c r="B686" s="4" t="s">
        <v>1201</v>
      </c>
      <c r="C686" s="4" t="s">
        <v>1556</v>
      </c>
      <c r="D686" s="4" t="s">
        <v>1299</v>
      </c>
      <c r="E686" s="4" t="s">
        <v>1299</v>
      </c>
      <c r="F686" s="4"/>
      <c r="G686" s="4" t="s">
        <v>47</v>
      </c>
      <c r="H686" s="4" t="s">
        <v>48</v>
      </c>
      <c r="I686" s="4">
        <v>297</v>
      </c>
      <c r="J686" s="4">
        <v>432</v>
      </c>
      <c r="K686" s="4"/>
      <c r="L686" s="4" t="s">
        <v>49</v>
      </c>
      <c r="M686" s="4" t="s">
        <v>14</v>
      </c>
      <c r="N686" s="4">
        <v>35</v>
      </c>
      <c r="O686" s="9" t="s">
        <v>50</v>
      </c>
      <c r="P686" s="5">
        <v>1.347</v>
      </c>
      <c r="Q686" s="5">
        <v>70.043999999999997</v>
      </c>
      <c r="R686" s="4">
        <v>22.6538</v>
      </c>
      <c r="S686" s="4" t="s">
        <v>1204</v>
      </c>
      <c r="T686" s="67">
        <v>42527</v>
      </c>
      <c r="U686" s="67">
        <v>42368</v>
      </c>
      <c r="V686" s="4" t="s">
        <v>56</v>
      </c>
      <c r="W686" s="4" t="s">
        <v>1601</v>
      </c>
      <c r="X686" s="173" t="str">
        <f t="array" ref="X6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6" s="173">
        <f t="array" ref="Y6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686" s="173">
        <f>Table1[[#This Row],[V2.0 TEC Requirement (kWh/wk)]]*52/3</f>
        <v>91</v>
      </c>
      <c r="AA686" s="173">
        <f>IF(ISNUMBER(Table1[[#This Row],[Typical Electricity Consumption (TEC) (kWh/yr)]]),Table1[[#This Row],[Typical Electricity Consumption (TEC) (kWh/yr)]]-IF(Table1[[#This Row],[Maximum Document Size Width]]&gt;=275,A3_Annual,0),"")</f>
        <v>22.6538</v>
      </c>
      <c r="AB686" s="173">
        <f t="array" ref="AB6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687" spans="1:28" ht="34.9">
      <c r="A687" s="3">
        <v>2256067</v>
      </c>
      <c r="B687" s="4" t="s">
        <v>1201</v>
      </c>
      <c r="C687" s="4" t="s">
        <v>1556</v>
      </c>
      <c r="D687" s="4" t="s">
        <v>1301</v>
      </c>
      <c r="E687" s="4" t="s">
        <v>1301</v>
      </c>
      <c r="F687" s="4"/>
      <c r="G687" s="4" t="s">
        <v>47</v>
      </c>
      <c r="H687" s="4" t="s">
        <v>48</v>
      </c>
      <c r="I687" s="4">
        <v>297</v>
      </c>
      <c r="J687" s="4">
        <v>432</v>
      </c>
      <c r="K687" s="4"/>
      <c r="L687" s="4" t="s">
        <v>49</v>
      </c>
      <c r="M687" s="4" t="s">
        <v>14</v>
      </c>
      <c r="N687" s="4">
        <v>35</v>
      </c>
      <c r="O687" s="9" t="s">
        <v>50</v>
      </c>
      <c r="P687" s="5">
        <v>1.347</v>
      </c>
      <c r="Q687" s="5">
        <v>70.043999999999997</v>
      </c>
      <c r="R687" s="4">
        <v>22.6538</v>
      </c>
      <c r="S687" s="4" t="s">
        <v>1204</v>
      </c>
      <c r="T687" s="67">
        <v>42527</v>
      </c>
      <c r="U687" s="67">
        <v>42368</v>
      </c>
      <c r="V687" s="4" t="s">
        <v>56</v>
      </c>
      <c r="W687" s="4" t="s">
        <v>1602</v>
      </c>
      <c r="X687" s="173" t="str">
        <f t="array" ref="X6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7" s="173">
        <f t="array" ref="Y6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687" s="173">
        <f>Table1[[#This Row],[V2.0 TEC Requirement (kWh/wk)]]*52/3</f>
        <v>91</v>
      </c>
      <c r="AA687" s="173">
        <f>IF(ISNUMBER(Table1[[#This Row],[Typical Electricity Consumption (TEC) (kWh/yr)]]),Table1[[#This Row],[Typical Electricity Consumption (TEC) (kWh/yr)]]-IF(Table1[[#This Row],[Maximum Document Size Width]]&gt;=275,A3_Annual,0),"")</f>
        <v>22.6538</v>
      </c>
      <c r="AB687" s="173">
        <f t="array" ref="AB6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688" spans="1:28" ht="34.9">
      <c r="A688" s="3">
        <v>2264248</v>
      </c>
      <c r="B688" s="4" t="s">
        <v>1201</v>
      </c>
      <c r="C688" s="4" t="s">
        <v>1556</v>
      </c>
      <c r="D688" s="4" t="s">
        <v>1303</v>
      </c>
      <c r="E688" s="4" t="s">
        <v>1303</v>
      </c>
      <c r="F688" s="4"/>
      <c r="G688" s="4" t="s">
        <v>47</v>
      </c>
      <c r="H688" s="4" t="s">
        <v>48</v>
      </c>
      <c r="I688" s="4">
        <v>297</v>
      </c>
      <c r="J688" s="4">
        <v>432</v>
      </c>
      <c r="K688" s="4"/>
      <c r="L688" s="4" t="s">
        <v>49</v>
      </c>
      <c r="M688" s="4" t="s">
        <v>14</v>
      </c>
      <c r="N688" s="4">
        <v>35</v>
      </c>
      <c r="O688" s="9" t="s">
        <v>50</v>
      </c>
      <c r="P688" s="5">
        <v>1.347</v>
      </c>
      <c r="Q688" s="5">
        <v>70.043999999999997</v>
      </c>
      <c r="R688" s="4">
        <v>22.6538</v>
      </c>
      <c r="S688" s="4" t="s">
        <v>1204</v>
      </c>
      <c r="T688" s="67">
        <v>42583</v>
      </c>
      <c r="U688" s="67">
        <v>42474</v>
      </c>
      <c r="V688" s="4" t="s">
        <v>56</v>
      </c>
      <c r="W688" s="4" t="s">
        <v>1603</v>
      </c>
      <c r="X688" s="173" t="str">
        <f t="array" ref="X6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8" s="173">
        <f t="array" ref="Y6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688" s="173">
        <f>Table1[[#This Row],[V2.0 TEC Requirement (kWh/wk)]]*52/3</f>
        <v>91</v>
      </c>
      <c r="AA688" s="173">
        <f>IF(ISNUMBER(Table1[[#This Row],[Typical Electricity Consumption (TEC) (kWh/yr)]]),Table1[[#This Row],[Typical Electricity Consumption (TEC) (kWh/yr)]]-IF(Table1[[#This Row],[Maximum Document Size Width]]&gt;=275,A3_Annual,0),"")</f>
        <v>22.6538</v>
      </c>
      <c r="AB688" s="173">
        <f t="array" ref="AB6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689" spans="1:28" ht="34.9">
      <c r="A689" s="3">
        <v>2278548</v>
      </c>
      <c r="B689" s="4" t="s">
        <v>1201</v>
      </c>
      <c r="C689" s="4" t="s">
        <v>1556</v>
      </c>
      <c r="D689" s="4" t="s">
        <v>1305</v>
      </c>
      <c r="E689" s="4" t="s">
        <v>1305</v>
      </c>
      <c r="F689" s="4"/>
      <c r="G689" s="4" t="s">
        <v>47</v>
      </c>
      <c r="H689" s="4" t="s">
        <v>48</v>
      </c>
      <c r="I689" s="4">
        <v>216</v>
      </c>
      <c r="J689" s="4">
        <v>356</v>
      </c>
      <c r="K689" s="4"/>
      <c r="L689" s="4" t="s">
        <v>49</v>
      </c>
      <c r="M689" s="4" t="s">
        <v>14</v>
      </c>
      <c r="N689" s="4">
        <v>42</v>
      </c>
      <c r="O689" s="9" t="s">
        <v>50</v>
      </c>
      <c r="P689" s="5">
        <v>1.7829999999999999</v>
      </c>
      <c r="Q689" s="5">
        <v>92.715999999999994</v>
      </c>
      <c r="R689" s="4">
        <v>28.451800000000002</v>
      </c>
      <c r="S689" s="4" t="s">
        <v>1212</v>
      </c>
      <c r="T689" s="67">
        <v>42753</v>
      </c>
      <c r="U689" s="67">
        <v>42619</v>
      </c>
      <c r="V689" s="4" t="s">
        <v>56</v>
      </c>
      <c r="W689" s="4" t="s">
        <v>1604</v>
      </c>
      <c r="X689" s="173" t="str">
        <f t="array" ref="X6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89" s="173">
        <f t="array" ref="Y6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689" s="173">
        <f>Table1[[#This Row],[V2.0 TEC Requirement (kWh/wk)]]*52/3</f>
        <v>110.06666666666668</v>
      </c>
      <c r="AA689" s="173">
        <f>IF(ISNUMBER(Table1[[#This Row],[Typical Electricity Consumption (TEC) (kWh/yr)]]),Table1[[#This Row],[Typical Electricity Consumption (TEC) (kWh/yr)]]-IF(Table1[[#This Row],[Maximum Document Size Width]]&gt;=275,A3_Annual,0),"")</f>
        <v>28.451800000000002</v>
      </c>
      <c r="AB689" s="173">
        <f t="array" ref="AB6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690" spans="1:28" ht="34.9">
      <c r="A690" s="3">
        <v>2286170</v>
      </c>
      <c r="B690" s="4" t="s">
        <v>1201</v>
      </c>
      <c r="C690" s="4" t="s">
        <v>1556</v>
      </c>
      <c r="D690" s="4" t="s">
        <v>1307</v>
      </c>
      <c r="E690" s="4" t="s">
        <v>1307</v>
      </c>
      <c r="F690" s="4"/>
      <c r="G690" s="4" t="s">
        <v>47</v>
      </c>
      <c r="H690" s="4" t="s">
        <v>48</v>
      </c>
      <c r="I690" s="4">
        <v>216</v>
      </c>
      <c r="J690" s="4">
        <v>356</v>
      </c>
      <c r="K690" s="4"/>
      <c r="L690" s="4" t="s">
        <v>49</v>
      </c>
      <c r="M690" s="4" t="s">
        <v>14</v>
      </c>
      <c r="N690" s="4">
        <v>42</v>
      </c>
      <c r="O690" s="9" t="s">
        <v>50</v>
      </c>
      <c r="P690" s="5">
        <v>1.7829999999999999</v>
      </c>
      <c r="Q690" s="5">
        <v>92.715999999999994</v>
      </c>
      <c r="R690" s="4">
        <v>28.451800000000002</v>
      </c>
      <c r="S690" s="4" t="s">
        <v>1212</v>
      </c>
      <c r="T690" s="67">
        <v>42877</v>
      </c>
      <c r="U690" s="67">
        <v>42718</v>
      </c>
      <c r="V690" s="4" t="s">
        <v>56</v>
      </c>
      <c r="W690" s="4" t="s">
        <v>1605</v>
      </c>
      <c r="X690" s="173" t="str">
        <f t="array" ref="X6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0" s="173">
        <f t="array" ref="Y6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6.3500000000000005</v>
      </c>
      <c r="Z690" s="173">
        <f>Table1[[#This Row],[V2.0 TEC Requirement (kWh/wk)]]*52/3</f>
        <v>110.06666666666668</v>
      </c>
      <c r="AA690" s="173">
        <f>IF(ISNUMBER(Table1[[#This Row],[Typical Electricity Consumption (TEC) (kWh/yr)]]),Table1[[#This Row],[Typical Electricity Consumption (TEC) (kWh/yr)]]-IF(Table1[[#This Row],[Maximum Document Size Width]]&gt;=275,A3_Annual,0),"")</f>
        <v>28.451800000000002</v>
      </c>
      <c r="AB690" s="173">
        <f t="array" ref="AB6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33.4</v>
      </c>
    </row>
    <row r="691" spans="1:28" ht="34.9">
      <c r="A691" s="3">
        <v>2285499</v>
      </c>
      <c r="B691" s="4" t="s">
        <v>1201</v>
      </c>
      <c r="C691" s="4" t="s">
        <v>1556</v>
      </c>
      <c r="D691" s="4" t="s">
        <v>1309</v>
      </c>
      <c r="E691" s="4" t="s">
        <v>1309</v>
      </c>
      <c r="F691" s="4"/>
      <c r="G691" s="4" t="s">
        <v>47</v>
      </c>
      <c r="H691" s="4" t="s">
        <v>48</v>
      </c>
      <c r="I691" s="4">
        <v>297</v>
      </c>
      <c r="J691" s="4">
        <v>432</v>
      </c>
      <c r="K691" s="4"/>
      <c r="L691" s="4" t="s">
        <v>49</v>
      </c>
      <c r="M691" s="4" t="s">
        <v>14</v>
      </c>
      <c r="N691" s="4">
        <v>45</v>
      </c>
      <c r="O691" s="9" t="s">
        <v>50</v>
      </c>
      <c r="P691" s="5">
        <v>1.79</v>
      </c>
      <c r="Q691" s="5">
        <v>93.08</v>
      </c>
      <c r="R691" s="4">
        <v>28.5688</v>
      </c>
      <c r="S691" s="4" t="s">
        <v>1204</v>
      </c>
      <c r="T691" s="67">
        <v>42856</v>
      </c>
      <c r="U691" s="67">
        <v>42709</v>
      </c>
      <c r="V691" s="4" t="s">
        <v>56</v>
      </c>
      <c r="W691" s="4" t="s">
        <v>1606</v>
      </c>
      <c r="X691" s="173" t="str">
        <f t="array" ref="X6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1" s="173">
        <f t="array" ref="Y6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691" s="173">
        <f>Table1[[#This Row],[V2.0 TEC Requirement (kWh/wk)]]*52/3</f>
        <v>125.66666666666667</v>
      </c>
      <c r="AA691" s="173">
        <f>IF(ISNUMBER(Table1[[#This Row],[Typical Electricity Consumption (TEC) (kWh/yr)]]),Table1[[#This Row],[Typical Electricity Consumption (TEC) (kWh/yr)]]-IF(Table1[[#This Row],[Maximum Document Size Width]]&gt;=275,A3_Annual,0),"")</f>
        <v>28.5688</v>
      </c>
      <c r="AB691" s="173">
        <f t="array" ref="AB6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692" spans="1:28" ht="34.9">
      <c r="A692" s="3">
        <v>2285501</v>
      </c>
      <c r="B692" s="4" t="s">
        <v>1201</v>
      </c>
      <c r="C692" s="4" t="s">
        <v>1556</v>
      </c>
      <c r="D692" s="4" t="s">
        <v>1311</v>
      </c>
      <c r="E692" s="4" t="s">
        <v>1311</v>
      </c>
      <c r="F692" s="4"/>
      <c r="G692" s="4" t="s">
        <v>47</v>
      </c>
      <c r="H692" s="4" t="s">
        <v>48</v>
      </c>
      <c r="I692" s="4">
        <v>297</v>
      </c>
      <c r="J692" s="4">
        <v>432</v>
      </c>
      <c r="K692" s="4"/>
      <c r="L692" s="4" t="s">
        <v>49</v>
      </c>
      <c r="M692" s="4" t="s">
        <v>14</v>
      </c>
      <c r="N692" s="4">
        <v>45</v>
      </c>
      <c r="O692" s="9" t="s">
        <v>50</v>
      </c>
      <c r="P692" s="5">
        <v>1.79</v>
      </c>
      <c r="Q692" s="5">
        <v>93.08</v>
      </c>
      <c r="R692" s="4">
        <v>28.5688</v>
      </c>
      <c r="S692" s="4" t="s">
        <v>1204</v>
      </c>
      <c r="T692" s="67">
        <v>43009</v>
      </c>
      <c r="U692" s="67">
        <v>42709</v>
      </c>
      <c r="V692" s="4" t="s">
        <v>56</v>
      </c>
      <c r="W692" s="4" t="s">
        <v>1607</v>
      </c>
      <c r="X692" s="173" t="str">
        <f t="array" ref="X6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2" s="173">
        <f t="array" ref="Y6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692" s="173">
        <f>Table1[[#This Row],[V2.0 TEC Requirement (kWh/wk)]]*52/3</f>
        <v>125.66666666666667</v>
      </c>
      <c r="AA692" s="173">
        <f>IF(ISNUMBER(Table1[[#This Row],[Typical Electricity Consumption (TEC) (kWh/yr)]]),Table1[[#This Row],[Typical Electricity Consumption (TEC) (kWh/yr)]]-IF(Table1[[#This Row],[Maximum Document Size Width]]&gt;=275,A3_Annual,0),"")</f>
        <v>28.5688</v>
      </c>
      <c r="AB692" s="173">
        <f t="array" ref="AB6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693" spans="1:28" ht="34.9">
      <c r="A693" s="3">
        <v>2256088</v>
      </c>
      <c r="B693" s="4" t="s">
        <v>1201</v>
      </c>
      <c r="C693" s="4" t="s">
        <v>1556</v>
      </c>
      <c r="D693" s="4" t="s">
        <v>1313</v>
      </c>
      <c r="E693" s="4" t="s">
        <v>1313</v>
      </c>
      <c r="F693" s="4"/>
      <c r="G693" s="4" t="s">
        <v>47</v>
      </c>
      <c r="H693" s="4" t="s">
        <v>48</v>
      </c>
      <c r="I693" s="4">
        <v>297</v>
      </c>
      <c r="J693" s="4">
        <v>432</v>
      </c>
      <c r="K693" s="4"/>
      <c r="L693" s="4" t="s">
        <v>49</v>
      </c>
      <c r="M693" s="4" t="s">
        <v>14</v>
      </c>
      <c r="N693" s="4">
        <v>45</v>
      </c>
      <c r="O693" s="9" t="s">
        <v>50</v>
      </c>
      <c r="P693" s="5">
        <v>1.79</v>
      </c>
      <c r="Q693" s="5">
        <v>93.08</v>
      </c>
      <c r="R693" s="4">
        <v>28.5688</v>
      </c>
      <c r="S693" s="4" t="s">
        <v>1204</v>
      </c>
      <c r="T693" s="67">
        <v>42527</v>
      </c>
      <c r="U693" s="67">
        <v>42368</v>
      </c>
      <c r="V693" s="4" t="s">
        <v>56</v>
      </c>
      <c r="W693" s="4" t="s">
        <v>1608</v>
      </c>
      <c r="X693" s="173" t="str">
        <f t="array" ref="X6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3" s="173">
        <f t="array" ref="Y6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693" s="173">
        <f>Table1[[#This Row],[V2.0 TEC Requirement (kWh/wk)]]*52/3</f>
        <v>125.66666666666667</v>
      </c>
      <c r="AA693" s="173">
        <f>IF(ISNUMBER(Table1[[#This Row],[Typical Electricity Consumption (TEC) (kWh/yr)]]),Table1[[#This Row],[Typical Electricity Consumption (TEC) (kWh/yr)]]-IF(Table1[[#This Row],[Maximum Document Size Width]]&gt;=275,A3_Annual,0),"")</f>
        <v>28.5688</v>
      </c>
      <c r="AB693" s="173">
        <f t="array" ref="AB6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694" spans="1:28" ht="34.9">
      <c r="A694" s="3">
        <v>2256091</v>
      </c>
      <c r="B694" s="4" t="s">
        <v>1201</v>
      </c>
      <c r="C694" s="4" t="s">
        <v>1556</v>
      </c>
      <c r="D694" s="4" t="s">
        <v>1315</v>
      </c>
      <c r="E694" s="4" t="s">
        <v>1315</v>
      </c>
      <c r="F694" s="4"/>
      <c r="G694" s="4" t="s">
        <v>47</v>
      </c>
      <c r="H694" s="4" t="s">
        <v>48</v>
      </c>
      <c r="I694" s="4">
        <v>297</v>
      </c>
      <c r="J694" s="4">
        <v>432</v>
      </c>
      <c r="K694" s="4"/>
      <c r="L694" s="4" t="s">
        <v>49</v>
      </c>
      <c r="M694" s="4" t="s">
        <v>14</v>
      </c>
      <c r="N694" s="4">
        <v>45</v>
      </c>
      <c r="O694" s="9" t="s">
        <v>50</v>
      </c>
      <c r="P694" s="5">
        <v>1.79</v>
      </c>
      <c r="Q694" s="5">
        <v>93.08</v>
      </c>
      <c r="R694" s="4">
        <v>28.5688</v>
      </c>
      <c r="S694" s="4" t="s">
        <v>1204</v>
      </c>
      <c r="T694" s="67">
        <v>42527</v>
      </c>
      <c r="U694" s="67">
        <v>42368</v>
      </c>
      <c r="V694" s="4" t="s">
        <v>56</v>
      </c>
      <c r="W694" s="4" t="s">
        <v>1609</v>
      </c>
      <c r="X694" s="173" t="str">
        <f t="array" ref="X6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4" s="173">
        <f t="array" ref="Y6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694" s="173">
        <f>Table1[[#This Row],[V2.0 TEC Requirement (kWh/wk)]]*52/3</f>
        <v>125.66666666666667</v>
      </c>
      <c r="AA694" s="173">
        <f>IF(ISNUMBER(Table1[[#This Row],[Typical Electricity Consumption (TEC) (kWh/yr)]]),Table1[[#This Row],[Typical Electricity Consumption (TEC) (kWh/yr)]]-IF(Table1[[#This Row],[Maximum Document Size Width]]&gt;=275,A3_Annual,0),"")</f>
        <v>28.5688</v>
      </c>
      <c r="AB694" s="173">
        <f t="array" ref="AB6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695" spans="1:28" ht="34.9">
      <c r="A695" s="3">
        <v>2264251</v>
      </c>
      <c r="B695" s="4" t="s">
        <v>1201</v>
      </c>
      <c r="C695" s="4" t="s">
        <v>1556</v>
      </c>
      <c r="D695" s="4" t="s">
        <v>1317</v>
      </c>
      <c r="E695" s="4" t="s">
        <v>1317</v>
      </c>
      <c r="F695" s="4"/>
      <c r="G695" s="4" t="s">
        <v>47</v>
      </c>
      <c r="H695" s="4" t="s">
        <v>48</v>
      </c>
      <c r="I695" s="4">
        <v>297</v>
      </c>
      <c r="J695" s="4">
        <v>432</v>
      </c>
      <c r="K695" s="4"/>
      <c r="L695" s="4" t="s">
        <v>49</v>
      </c>
      <c r="M695" s="4" t="s">
        <v>14</v>
      </c>
      <c r="N695" s="4">
        <v>45</v>
      </c>
      <c r="O695" s="9" t="s">
        <v>50</v>
      </c>
      <c r="P695" s="5">
        <v>1.79</v>
      </c>
      <c r="Q695" s="5">
        <v>93.08</v>
      </c>
      <c r="R695" s="4">
        <v>28.5688</v>
      </c>
      <c r="S695" s="4" t="s">
        <v>1204</v>
      </c>
      <c r="T695" s="67">
        <v>42583</v>
      </c>
      <c r="U695" s="67">
        <v>42474</v>
      </c>
      <c r="V695" s="4" t="s">
        <v>56</v>
      </c>
      <c r="W695" s="4" t="s">
        <v>1610</v>
      </c>
      <c r="X695" s="173" t="str">
        <f t="array" ref="X6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5" s="173">
        <f t="array" ref="Y6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695" s="173">
        <f>Table1[[#This Row],[V2.0 TEC Requirement (kWh/wk)]]*52/3</f>
        <v>125.66666666666667</v>
      </c>
      <c r="AA695" s="173">
        <f>IF(ISNUMBER(Table1[[#This Row],[Typical Electricity Consumption (TEC) (kWh/yr)]]),Table1[[#This Row],[Typical Electricity Consumption (TEC) (kWh/yr)]]-IF(Table1[[#This Row],[Maximum Document Size Width]]&gt;=275,A3_Annual,0),"")</f>
        <v>28.5688</v>
      </c>
      <c r="AB695" s="173">
        <f t="array" ref="AB6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696" spans="1:28" ht="34.9">
      <c r="A696" s="3">
        <v>2285553</v>
      </c>
      <c r="B696" s="4" t="s">
        <v>1201</v>
      </c>
      <c r="C696" s="4" t="s">
        <v>1556</v>
      </c>
      <c r="D696" s="4" t="s">
        <v>1319</v>
      </c>
      <c r="E696" s="4" t="s">
        <v>1319</v>
      </c>
      <c r="F696" s="4"/>
      <c r="G696" s="4" t="s">
        <v>47</v>
      </c>
      <c r="H696" s="4" t="s">
        <v>48</v>
      </c>
      <c r="I696" s="4">
        <v>297</v>
      </c>
      <c r="J696" s="4">
        <v>432</v>
      </c>
      <c r="K696" s="4"/>
      <c r="L696" s="4" t="s">
        <v>49</v>
      </c>
      <c r="M696" s="4" t="s">
        <v>14</v>
      </c>
      <c r="N696" s="4">
        <v>55</v>
      </c>
      <c r="O696" s="9" t="s">
        <v>50</v>
      </c>
      <c r="P696" s="5">
        <v>2.504</v>
      </c>
      <c r="Q696" s="5">
        <v>130.208</v>
      </c>
      <c r="R696" s="4">
        <v>37.824799999999996</v>
      </c>
      <c r="S696" s="4" t="s">
        <v>1204</v>
      </c>
      <c r="T696" s="67">
        <v>42856</v>
      </c>
      <c r="U696" s="67">
        <v>42709</v>
      </c>
      <c r="V696" s="4" t="s">
        <v>56</v>
      </c>
      <c r="W696" s="4" t="s">
        <v>1611</v>
      </c>
      <c r="X696" s="173" t="str">
        <f t="array" ref="X6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6" s="173">
        <f t="array" ref="Y6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696" s="173">
        <f>Table1[[#This Row],[V2.0 TEC Requirement (kWh/wk)]]*52/3</f>
        <v>160.33333333333334</v>
      </c>
      <c r="AA696" s="173">
        <f>IF(ISNUMBER(Table1[[#This Row],[Typical Electricity Consumption (TEC) (kWh/yr)]]),Table1[[#This Row],[Typical Electricity Consumption (TEC) (kWh/yr)]]-IF(Table1[[#This Row],[Maximum Document Size Width]]&gt;=275,A3_Annual,0),"")</f>
        <v>37.824799999999996</v>
      </c>
      <c r="AB696" s="173">
        <f t="array" ref="AB6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697" spans="1:28" ht="34.9">
      <c r="A697" s="3">
        <v>2285504</v>
      </c>
      <c r="B697" s="4" t="s">
        <v>1201</v>
      </c>
      <c r="C697" s="4" t="s">
        <v>1556</v>
      </c>
      <c r="D697" s="4" t="s">
        <v>1321</v>
      </c>
      <c r="E697" s="4" t="s">
        <v>1321</v>
      </c>
      <c r="F697" s="4"/>
      <c r="G697" s="4" t="s">
        <v>47</v>
      </c>
      <c r="H697" s="4" t="s">
        <v>48</v>
      </c>
      <c r="I697" s="4">
        <v>297</v>
      </c>
      <c r="J697" s="4">
        <v>432</v>
      </c>
      <c r="K697" s="4"/>
      <c r="L697" s="4" t="s">
        <v>49</v>
      </c>
      <c r="M697" s="4" t="s">
        <v>14</v>
      </c>
      <c r="N697" s="4">
        <v>60</v>
      </c>
      <c r="O697" s="9" t="s">
        <v>50</v>
      </c>
      <c r="P697" s="5">
        <v>2.7530000000000001</v>
      </c>
      <c r="Q697" s="5">
        <v>143.15600000000001</v>
      </c>
      <c r="R697" s="4">
        <v>41.061799999999998</v>
      </c>
      <c r="S697" s="4" t="s">
        <v>1204</v>
      </c>
      <c r="T697" s="67">
        <v>42856</v>
      </c>
      <c r="U697" s="67">
        <v>42709</v>
      </c>
      <c r="V697" s="4" t="s">
        <v>56</v>
      </c>
      <c r="W697" s="4" t="s">
        <v>1612</v>
      </c>
      <c r="X697" s="173" t="str">
        <f t="array" ref="X6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7" s="173">
        <f t="array" ref="Y6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697" s="173">
        <f>Table1[[#This Row],[V2.0 TEC Requirement (kWh/wk)]]*52/3</f>
        <v>177.66666666666666</v>
      </c>
      <c r="AA697" s="173">
        <f>IF(ISNUMBER(Table1[[#This Row],[Typical Electricity Consumption (TEC) (kWh/yr)]]),Table1[[#This Row],[Typical Electricity Consumption (TEC) (kWh/yr)]]-IF(Table1[[#This Row],[Maximum Document Size Width]]&gt;=275,A3_Annual,0),"")</f>
        <v>41.061799999999998</v>
      </c>
      <c r="AB697" s="173">
        <f t="array" ref="AB6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698" spans="1:28" ht="34.9">
      <c r="A698" s="3">
        <v>2285506</v>
      </c>
      <c r="B698" s="4" t="s">
        <v>1201</v>
      </c>
      <c r="C698" s="4" t="s">
        <v>1556</v>
      </c>
      <c r="D698" s="4" t="s">
        <v>1323</v>
      </c>
      <c r="E698" s="4" t="s">
        <v>1323</v>
      </c>
      <c r="F698" s="4"/>
      <c r="G698" s="4" t="s">
        <v>47</v>
      </c>
      <c r="H698" s="4" t="s">
        <v>48</v>
      </c>
      <c r="I698" s="4">
        <v>297</v>
      </c>
      <c r="J698" s="4">
        <v>432</v>
      </c>
      <c r="K698" s="4"/>
      <c r="L698" s="4" t="s">
        <v>49</v>
      </c>
      <c r="M698" s="4" t="s">
        <v>14</v>
      </c>
      <c r="N698" s="4">
        <v>60</v>
      </c>
      <c r="O698" s="9" t="s">
        <v>50</v>
      </c>
      <c r="P698" s="5">
        <v>2.7530000000000001</v>
      </c>
      <c r="Q698" s="5">
        <v>143.15600000000001</v>
      </c>
      <c r="R698" s="4">
        <v>41.061799999999998</v>
      </c>
      <c r="S698" s="4" t="s">
        <v>1204</v>
      </c>
      <c r="T698" s="67">
        <v>43009</v>
      </c>
      <c r="U698" s="67">
        <v>42709</v>
      </c>
      <c r="V698" s="4" t="s">
        <v>56</v>
      </c>
      <c r="W698" s="4" t="s">
        <v>1613</v>
      </c>
      <c r="X698" s="173" t="str">
        <f t="array" ref="X6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8" s="173">
        <f t="array" ref="Y6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698" s="173">
        <f>Table1[[#This Row],[V2.0 TEC Requirement (kWh/wk)]]*52/3</f>
        <v>177.66666666666666</v>
      </c>
      <c r="AA698" s="173">
        <f>IF(ISNUMBER(Table1[[#This Row],[Typical Electricity Consumption (TEC) (kWh/yr)]]),Table1[[#This Row],[Typical Electricity Consumption (TEC) (kWh/yr)]]-IF(Table1[[#This Row],[Maximum Document Size Width]]&gt;=275,A3_Annual,0),"")</f>
        <v>41.061799999999998</v>
      </c>
      <c r="AB698" s="173">
        <f t="array" ref="AB6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699" spans="1:28" ht="34.9">
      <c r="A699" s="3">
        <v>2256095</v>
      </c>
      <c r="B699" s="4" t="s">
        <v>1201</v>
      </c>
      <c r="C699" s="4" t="s">
        <v>1556</v>
      </c>
      <c r="D699" s="4" t="s">
        <v>1325</v>
      </c>
      <c r="E699" s="4" t="s">
        <v>1325</v>
      </c>
      <c r="F699" s="4"/>
      <c r="G699" s="4" t="s">
        <v>47</v>
      </c>
      <c r="H699" s="4" t="s">
        <v>48</v>
      </c>
      <c r="I699" s="4">
        <v>297</v>
      </c>
      <c r="J699" s="4">
        <v>432</v>
      </c>
      <c r="K699" s="4"/>
      <c r="L699" s="4" t="s">
        <v>49</v>
      </c>
      <c r="M699" s="4" t="s">
        <v>14</v>
      </c>
      <c r="N699" s="4">
        <v>60</v>
      </c>
      <c r="O699" s="9" t="s">
        <v>50</v>
      </c>
      <c r="P699" s="5">
        <v>2.7530000000000001</v>
      </c>
      <c r="Q699" s="5">
        <v>143.15600000000001</v>
      </c>
      <c r="R699" s="4">
        <v>41.061799999999998</v>
      </c>
      <c r="S699" s="4" t="s">
        <v>1204</v>
      </c>
      <c r="T699" s="67">
        <v>42527</v>
      </c>
      <c r="U699" s="67">
        <v>42368</v>
      </c>
      <c r="V699" s="4" t="s">
        <v>56</v>
      </c>
      <c r="W699" s="4" t="s">
        <v>1614</v>
      </c>
      <c r="X699" s="173" t="str">
        <f t="array" ref="X6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699" s="173">
        <f t="array" ref="Y6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699" s="173">
        <f>Table1[[#This Row],[V2.0 TEC Requirement (kWh/wk)]]*52/3</f>
        <v>177.66666666666666</v>
      </c>
      <c r="AA699" s="173">
        <f>IF(ISNUMBER(Table1[[#This Row],[Typical Electricity Consumption (TEC) (kWh/yr)]]),Table1[[#This Row],[Typical Electricity Consumption (TEC) (kWh/yr)]]-IF(Table1[[#This Row],[Maximum Document Size Width]]&gt;=275,A3_Annual,0),"")</f>
        <v>41.061799999999998</v>
      </c>
      <c r="AB699" s="173">
        <f t="array" ref="AB6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00" spans="1:28" ht="34.9">
      <c r="A700" s="3">
        <v>2256098</v>
      </c>
      <c r="B700" s="4" t="s">
        <v>1201</v>
      </c>
      <c r="C700" s="4" t="s">
        <v>1556</v>
      </c>
      <c r="D700" s="4" t="s">
        <v>1327</v>
      </c>
      <c r="E700" s="4" t="s">
        <v>1327</v>
      </c>
      <c r="F700" s="4"/>
      <c r="G700" s="4" t="s">
        <v>47</v>
      </c>
      <c r="H700" s="4" t="s">
        <v>48</v>
      </c>
      <c r="I700" s="4">
        <v>297</v>
      </c>
      <c r="J700" s="4">
        <v>432</v>
      </c>
      <c r="K700" s="4"/>
      <c r="L700" s="4" t="s">
        <v>49</v>
      </c>
      <c r="M700" s="4" t="s">
        <v>14</v>
      </c>
      <c r="N700" s="4">
        <v>60</v>
      </c>
      <c r="O700" s="9" t="s">
        <v>50</v>
      </c>
      <c r="P700" s="5">
        <v>2.7530000000000001</v>
      </c>
      <c r="Q700" s="5">
        <v>143.15600000000001</v>
      </c>
      <c r="R700" s="4">
        <v>41.061799999999998</v>
      </c>
      <c r="S700" s="4" t="s">
        <v>1204</v>
      </c>
      <c r="T700" s="67">
        <v>42527</v>
      </c>
      <c r="U700" s="67">
        <v>42368</v>
      </c>
      <c r="V700" s="4" t="s">
        <v>56</v>
      </c>
      <c r="W700" s="4" t="s">
        <v>1615</v>
      </c>
      <c r="X700" s="173" t="str">
        <f t="array" ref="X7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0" s="173">
        <f t="array" ref="Y7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00" s="173">
        <f>Table1[[#This Row],[V2.0 TEC Requirement (kWh/wk)]]*52/3</f>
        <v>177.66666666666666</v>
      </c>
      <c r="AA700" s="173">
        <f>IF(ISNUMBER(Table1[[#This Row],[Typical Electricity Consumption (TEC) (kWh/yr)]]),Table1[[#This Row],[Typical Electricity Consumption (TEC) (kWh/yr)]]-IF(Table1[[#This Row],[Maximum Document Size Width]]&gt;=275,A3_Annual,0),"")</f>
        <v>41.061799999999998</v>
      </c>
      <c r="AB700" s="173">
        <f t="array" ref="AB7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01" spans="1:28" ht="34.9">
      <c r="A701" s="3">
        <v>2264254</v>
      </c>
      <c r="B701" s="4" t="s">
        <v>1201</v>
      </c>
      <c r="C701" s="4" t="s">
        <v>1556</v>
      </c>
      <c r="D701" s="4" t="s">
        <v>1329</v>
      </c>
      <c r="E701" s="4" t="s">
        <v>1329</v>
      </c>
      <c r="F701" s="4"/>
      <c r="G701" s="4" t="s">
        <v>47</v>
      </c>
      <c r="H701" s="4" t="s">
        <v>48</v>
      </c>
      <c r="I701" s="4">
        <v>297</v>
      </c>
      <c r="J701" s="4">
        <v>432</v>
      </c>
      <c r="K701" s="4"/>
      <c r="L701" s="4" t="s">
        <v>49</v>
      </c>
      <c r="M701" s="4" t="s">
        <v>14</v>
      </c>
      <c r="N701" s="4">
        <v>60</v>
      </c>
      <c r="O701" s="9" t="s">
        <v>50</v>
      </c>
      <c r="P701" s="5">
        <v>2.7530000000000001</v>
      </c>
      <c r="Q701" s="5">
        <v>143.15600000000001</v>
      </c>
      <c r="R701" s="4">
        <v>41.061799999999998</v>
      </c>
      <c r="S701" s="4" t="s">
        <v>1204</v>
      </c>
      <c r="T701" s="67">
        <v>42583</v>
      </c>
      <c r="U701" s="67">
        <v>42474</v>
      </c>
      <c r="V701" s="4" t="s">
        <v>56</v>
      </c>
      <c r="W701" s="4" t="s">
        <v>1616</v>
      </c>
      <c r="X701" s="173" t="str">
        <f t="array" ref="X7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1" s="173">
        <f t="array" ref="Y7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01" s="173">
        <f>Table1[[#This Row],[V2.0 TEC Requirement (kWh/wk)]]*52/3</f>
        <v>177.66666666666666</v>
      </c>
      <c r="AA701" s="173">
        <f>IF(ISNUMBER(Table1[[#This Row],[Typical Electricity Consumption (TEC) (kWh/yr)]]),Table1[[#This Row],[Typical Electricity Consumption (TEC) (kWh/yr)]]-IF(Table1[[#This Row],[Maximum Document Size Width]]&gt;=275,A3_Annual,0),"")</f>
        <v>41.061799999999998</v>
      </c>
      <c r="AB701" s="173">
        <f t="array" ref="AB7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02" spans="1:28" ht="34.9">
      <c r="A702" s="3">
        <v>2269140</v>
      </c>
      <c r="B702" s="4" t="s">
        <v>1201</v>
      </c>
      <c r="C702" s="4" t="s">
        <v>1556</v>
      </c>
      <c r="D702" s="4" t="s">
        <v>1203</v>
      </c>
      <c r="E702" s="4" t="s">
        <v>1203</v>
      </c>
      <c r="F702" s="4"/>
      <c r="G702" s="4" t="s">
        <v>47</v>
      </c>
      <c r="H702" s="4" t="s">
        <v>48</v>
      </c>
      <c r="I702" s="4">
        <v>330</v>
      </c>
      <c r="J702" s="4">
        <v>488</v>
      </c>
      <c r="K702" s="4"/>
      <c r="L702" s="4" t="s">
        <v>49</v>
      </c>
      <c r="M702" s="4" t="s">
        <v>14</v>
      </c>
      <c r="N702" s="4">
        <v>65</v>
      </c>
      <c r="O702" s="9" t="s">
        <v>50</v>
      </c>
      <c r="P702" s="5">
        <v>4.5940000000000003</v>
      </c>
      <c r="Q702" s="5">
        <v>238.88800000000001</v>
      </c>
      <c r="R702" s="4">
        <v>65.033799999999999</v>
      </c>
      <c r="S702" s="4" t="s">
        <v>1204</v>
      </c>
      <c r="T702" s="67">
        <v>42675</v>
      </c>
      <c r="U702" s="67">
        <v>42523</v>
      </c>
      <c r="V702" s="4" t="s">
        <v>56</v>
      </c>
      <c r="W702" s="4" t="s">
        <v>1617</v>
      </c>
      <c r="X702" s="173" t="str">
        <f t="array" ref="X7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2" s="173">
        <f t="array" ref="Y7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702" s="173">
        <f>Table1[[#This Row],[V2.0 TEC Requirement (kWh/wk)]]*52/3</f>
        <v>195</v>
      </c>
      <c r="AA702" s="173">
        <f>IF(ISNUMBER(Table1[[#This Row],[Typical Electricity Consumption (TEC) (kWh/yr)]]),Table1[[#This Row],[Typical Electricity Consumption (TEC) (kWh/yr)]]-IF(Table1[[#This Row],[Maximum Document Size Width]]&gt;=275,A3_Annual,0),"")</f>
        <v>65.033799999999999</v>
      </c>
      <c r="AB702" s="173">
        <f t="array" ref="AB7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703" spans="1:28" ht="34.9">
      <c r="A703" s="3">
        <v>2269144</v>
      </c>
      <c r="B703" s="4" t="s">
        <v>1201</v>
      </c>
      <c r="C703" s="4" t="s">
        <v>1556</v>
      </c>
      <c r="D703" s="4" t="s">
        <v>1206</v>
      </c>
      <c r="E703" s="4" t="s">
        <v>1206</v>
      </c>
      <c r="F703" s="4"/>
      <c r="G703" s="4" t="s">
        <v>47</v>
      </c>
      <c r="H703" s="4" t="s">
        <v>48</v>
      </c>
      <c r="I703" s="4">
        <v>330</v>
      </c>
      <c r="J703" s="4">
        <v>488</v>
      </c>
      <c r="K703" s="4"/>
      <c r="L703" s="4" t="s">
        <v>49</v>
      </c>
      <c r="M703" s="4" t="s">
        <v>14</v>
      </c>
      <c r="N703" s="4">
        <v>80</v>
      </c>
      <c r="O703" s="9" t="s">
        <v>50</v>
      </c>
      <c r="P703" s="5">
        <v>6.23</v>
      </c>
      <c r="Q703" s="5">
        <v>323.95999999999998</v>
      </c>
      <c r="R703" s="4">
        <v>86.876400000000004</v>
      </c>
      <c r="S703" s="4" t="s">
        <v>1204</v>
      </c>
      <c r="T703" s="67">
        <v>42675</v>
      </c>
      <c r="U703" s="67">
        <v>42523</v>
      </c>
      <c r="V703" s="4" t="s">
        <v>56</v>
      </c>
      <c r="W703" s="4" t="s">
        <v>1618</v>
      </c>
      <c r="X703" s="173" t="str">
        <f t="array" ref="X7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3" s="173">
        <f t="array" ref="Y7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703" s="173">
        <f>Table1[[#This Row],[V2.0 TEC Requirement (kWh/wk)]]*52/3</f>
        <v>333.66666666666674</v>
      </c>
      <c r="AA703" s="173">
        <f>IF(ISNUMBER(Table1[[#This Row],[Typical Electricity Consumption (TEC) (kWh/yr)]]),Table1[[#This Row],[Typical Electricity Consumption (TEC) (kWh/yr)]]-IF(Table1[[#This Row],[Maximum Document Size Width]]&gt;=275,A3_Annual,0),"")</f>
        <v>86.876400000000004</v>
      </c>
      <c r="AB703" s="173">
        <f t="array" ref="AB7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704" spans="1:28" ht="34.9">
      <c r="A704" s="3">
        <v>2244689</v>
      </c>
      <c r="B704" s="4" t="s">
        <v>1201</v>
      </c>
      <c r="C704" s="4" t="s">
        <v>1556</v>
      </c>
      <c r="D704" s="4" t="s">
        <v>1333</v>
      </c>
      <c r="E704" s="4" t="s">
        <v>1333</v>
      </c>
      <c r="F704" s="4"/>
      <c r="G704" s="4" t="s">
        <v>47</v>
      </c>
      <c r="H704" s="4" t="s">
        <v>48</v>
      </c>
      <c r="I704" s="4">
        <v>297</v>
      </c>
      <c r="J704" s="4">
        <v>432</v>
      </c>
      <c r="K704" s="4"/>
      <c r="L704" s="4" t="s">
        <v>49</v>
      </c>
      <c r="M704" s="4" t="s">
        <v>11</v>
      </c>
      <c r="N704" s="4">
        <v>95</v>
      </c>
      <c r="O704" s="9" t="s">
        <v>50</v>
      </c>
      <c r="P704" s="5">
        <v>11.967000000000001</v>
      </c>
      <c r="Q704" s="5">
        <v>622.28399999999999</v>
      </c>
      <c r="R704" s="4">
        <v>164.23680000000007</v>
      </c>
      <c r="S704" s="4" t="s">
        <v>1334</v>
      </c>
      <c r="T704" s="67">
        <v>42217</v>
      </c>
      <c r="U704" s="67">
        <v>42214</v>
      </c>
      <c r="V704" s="4" t="s">
        <v>56</v>
      </c>
      <c r="W704" s="4" t="s">
        <v>1619</v>
      </c>
      <c r="X704" s="173" t="str">
        <f t="array" ref="X7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4" s="173">
        <f t="array" ref="Y7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21.150000000000002</v>
      </c>
      <c r="Z704" s="173">
        <f>Table1[[#This Row],[V2.0 TEC Requirement (kWh/wk)]]*52/3</f>
        <v>366.60000000000008</v>
      </c>
      <c r="AA704" s="173">
        <f>IF(ISNUMBER(Table1[[#This Row],[Typical Electricity Consumption (TEC) (kWh/yr)]]),Table1[[#This Row],[Typical Electricity Consumption (TEC) (kWh/yr)]]-IF(Table1[[#This Row],[Maximum Document Size Width]]&gt;=275,A3_Annual,0),"")</f>
        <v>164.23680000000007</v>
      </c>
      <c r="AB704" s="173">
        <f t="array" ref="AB7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131.80000000000001</v>
      </c>
    </row>
    <row r="705" spans="1:28" ht="34.9">
      <c r="A705" s="3">
        <v>2233969</v>
      </c>
      <c r="B705" s="4" t="s">
        <v>1201</v>
      </c>
      <c r="C705" s="4" t="s">
        <v>1556</v>
      </c>
      <c r="D705" s="4" t="s">
        <v>1336</v>
      </c>
      <c r="E705" s="4" t="s">
        <v>1336</v>
      </c>
      <c r="F705" s="4"/>
      <c r="G705" s="4" t="s">
        <v>55</v>
      </c>
      <c r="H705" s="4" t="s">
        <v>48</v>
      </c>
      <c r="I705" s="4">
        <v>297</v>
      </c>
      <c r="J705" s="4">
        <v>432</v>
      </c>
      <c r="K705" s="4"/>
      <c r="L705" s="4" t="s">
        <v>49</v>
      </c>
      <c r="M705" s="4" t="s">
        <v>11</v>
      </c>
      <c r="N705" s="4">
        <v>110</v>
      </c>
      <c r="O705" s="9" t="s">
        <v>50</v>
      </c>
      <c r="P705" s="5">
        <v>14.256</v>
      </c>
      <c r="Q705" s="5">
        <v>741.31200000000001</v>
      </c>
      <c r="R705" s="4">
        <v>194.5034</v>
      </c>
      <c r="S705" s="4" t="s">
        <v>1337</v>
      </c>
      <c r="T705" s="67">
        <v>42156</v>
      </c>
      <c r="U705" s="67">
        <v>42060</v>
      </c>
      <c r="V705" s="4" t="s">
        <v>56</v>
      </c>
      <c r="W705" s="4" t="s">
        <v>1620</v>
      </c>
      <c r="X705" s="173" t="str">
        <f t="array" ref="X7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05" s="173">
        <f t="array" ref="Y7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22.900000000000009</v>
      </c>
      <c r="Z705" s="173">
        <f>Table1[[#This Row],[V2.0 TEC Requirement (kWh/wk)]]*52/3</f>
        <v>396.93333333333345</v>
      </c>
      <c r="AA705" s="173">
        <f>IF(ISNUMBER(Table1[[#This Row],[Typical Electricity Consumption (TEC) (kWh/yr)]]),Table1[[#This Row],[Typical Electricity Consumption (TEC) (kWh/yr)]]-IF(Table1[[#This Row],[Maximum Document Size Width]]&gt;=275,A3_Annual,0),"")</f>
        <v>194.5034</v>
      </c>
      <c r="AB705" s="173">
        <f t="array" ref="AB7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168.5</v>
      </c>
    </row>
    <row r="706" spans="1:28" ht="34.9">
      <c r="A706" s="3">
        <v>2244683</v>
      </c>
      <c r="B706" s="4" t="s">
        <v>1201</v>
      </c>
      <c r="C706" s="4" t="s">
        <v>1556</v>
      </c>
      <c r="D706" s="4" t="s">
        <v>1339</v>
      </c>
      <c r="E706" s="4" t="s">
        <v>1339</v>
      </c>
      <c r="F706" s="4"/>
      <c r="G706" s="4" t="s">
        <v>55</v>
      </c>
      <c r="H706" s="4" t="s">
        <v>48</v>
      </c>
      <c r="I706" s="4">
        <v>297</v>
      </c>
      <c r="J706" s="4">
        <v>432</v>
      </c>
      <c r="K706" s="4"/>
      <c r="L706" s="4" t="s">
        <v>49</v>
      </c>
      <c r="M706" s="4" t="s">
        <v>11</v>
      </c>
      <c r="N706" s="4">
        <v>110</v>
      </c>
      <c r="O706" s="9" t="s">
        <v>50</v>
      </c>
      <c r="P706" s="5">
        <v>14.256</v>
      </c>
      <c r="Q706" s="5">
        <v>741.31200000000001</v>
      </c>
      <c r="R706" s="4">
        <v>194.5034</v>
      </c>
      <c r="S706" s="4" t="s">
        <v>1337</v>
      </c>
      <c r="T706" s="67">
        <v>42217</v>
      </c>
      <c r="U706" s="67">
        <v>42212</v>
      </c>
      <c r="V706" s="4" t="s">
        <v>56</v>
      </c>
      <c r="W706" s="4" t="s">
        <v>1621</v>
      </c>
      <c r="X706" s="173" t="str">
        <f t="array" ref="X7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06" s="173">
        <f t="array" ref="Y7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22.900000000000009</v>
      </c>
      <c r="Z706" s="173">
        <f>Table1[[#This Row],[V2.0 TEC Requirement (kWh/wk)]]*52/3</f>
        <v>396.93333333333345</v>
      </c>
      <c r="AA706" s="173">
        <f>IF(ISNUMBER(Table1[[#This Row],[Typical Electricity Consumption (TEC) (kWh/yr)]]),Table1[[#This Row],[Typical Electricity Consumption (TEC) (kWh/yr)]]-IF(Table1[[#This Row],[Maximum Document Size Width]]&gt;=275,A3_Annual,0),"")</f>
        <v>194.5034</v>
      </c>
      <c r="AB706" s="173">
        <f t="array" ref="AB7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168.5</v>
      </c>
    </row>
    <row r="707" spans="1:28" ht="34.9">
      <c r="A707" s="3">
        <v>2244692</v>
      </c>
      <c r="B707" s="4" t="s">
        <v>1201</v>
      </c>
      <c r="C707" s="4" t="s">
        <v>1556</v>
      </c>
      <c r="D707" s="4" t="s">
        <v>1341</v>
      </c>
      <c r="E707" s="4" t="s">
        <v>1341</v>
      </c>
      <c r="F707" s="4"/>
      <c r="G707" s="4" t="s">
        <v>47</v>
      </c>
      <c r="H707" s="4" t="s">
        <v>48</v>
      </c>
      <c r="I707" s="4">
        <v>297</v>
      </c>
      <c r="J707" s="4">
        <v>432</v>
      </c>
      <c r="K707" s="4"/>
      <c r="L707" s="4" t="s">
        <v>49</v>
      </c>
      <c r="M707" s="4" t="s">
        <v>11</v>
      </c>
      <c r="N707" s="4">
        <v>110</v>
      </c>
      <c r="O707" s="9" t="s">
        <v>50</v>
      </c>
      <c r="P707" s="5">
        <v>13.895</v>
      </c>
      <c r="Q707" s="5">
        <v>722.54</v>
      </c>
      <c r="R707" s="4">
        <v>189.30079999999998</v>
      </c>
      <c r="S707" s="4" t="s">
        <v>1334</v>
      </c>
      <c r="T707" s="67">
        <v>42217</v>
      </c>
      <c r="U707" s="67">
        <v>42214</v>
      </c>
      <c r="V707" s="4" t="s">
        <v>56</v>
      </c>
      <c r="W707" s="4" t="s">
        <v>1622</v>
      </c>
      <c r="X707" s="173" t="str">
        <f t="array" ref="X7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07" s="173">
        <f t="array" ref="Y7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30.150000000000002</v>
      </c>
      <c r="Z707" s="173">
        <f>Table1[[#This Row],[V2.0 TEC Requirement (kWh/wk)]]*52/3</f>
        <v>522.6</v>
      </c>
      <c r="AA707" s="173">
        <f>IF(ISNUMBER(Table1[[#This Row],[Typical Electricity Consumption (TEC) (kWh/yr)]]),Table1[[#This Row],[Typical Electricity Consumption (TEC) (kWh/yr)]]-IF(Table1[[#This Row],[Maximum Document Size Width]]&gt;=275,A3_Annual,0),"")</f>
        <v>189.30079999999998</v>
      </c>
      <c r="AB707" s="173">
        <f t="array" ref="AB7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188.8</v>
      </c>
    </row>
    <row r="708" spans="1:28" ht="34.9">
      <c r="A708" s="3">
        <v>2234026</v>
      </c>
      <c r="B708" s="4" t="s">
        <v>1201</v>
      </c>
      <c r="C708" s="4" t="s">
        <v>1556</v>
      </c>
      <c r="D708" s="4" t="s">
        <v>1343</v>
      </c>
      <c r="E708" s="4" t="s">
        <v>1343</v>
      </c>
      <c r="F708" s="4"/>
      <c r="G708" s="4" t="s">
        <v>55</v>
      </c>
      <c r="H708" s="4" t="s">
        <v>48</v>
      </c>
      <c r="I708" s="4">
        <v>297</v>
      </c>
      <c r="J708" s="4">
        <v>432</v>
      </c>
      <c r="K708" s="4"/>
      <c r="L708" s="4" t="s">
        <v>49</v>
      </c>
      <c r="M708" s="4" t="s">
        <v>11</v>
      </c>
      <c r="N708" s="4">
        <v>135</v>
      </c>
      <c r="O708" s="9" t="s">
        <v>50</v>
      </c>
      <c r="P708" s="5">
        <v>17.969000000000001</v>
      </c>
      <c r="Q708" s="5">
        <v>934.38800000000003</v>
      </c>
      <c r="R708" s="4">
        <v>242.8374</v>
      </c>
      <c r="S708" s="4" t="s">
        <v>1337</v>
      </c>
      <c r="T708" s="67">
        <v>42156</v>
      </c>
      <c r="U708" s="67">
        <v>42065</v>
      </c>
      <c r="V708" s="4" t="s">
        <v>56</v>
      </c>
      <c r="W708" s="4" t="s">
        <v>1623</v>
      </c>
      <c r="X708" s="173" t="str">
        <f t="array" ref="X7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08" s="173">
        <f t="array" ref="Y7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36.65</v>
      </c>
      <c r="Z708" s="173">
        <f>Table1[[#This Row],[V2.0 TEC Requirement (kWh/wk)]]*52/3</f>
        <v>635.26666666666665</v>
      </c>
      <c r="AA708" s="173">
        <f>IF(ISNUMBER(Table1[[#This Row],[Typical Electricity Consumption (TEC) (kWh/yr)]]),Table1[[#This Row],[Typical Electricity Consumption (TEC) (kWh/yr)]]-IF(Table1[[#This Row],[Maximum Document Size Width]]&gt;=275,A3_Annual,0),"")</f>
        <v>242.8374</v>
      </c>
      <c r="AB708" s="173">
        <f t="array" ref="AB7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233.5</v>
      </c>
    </row>
    <row r="709" spans="1:28" ht="34.9">
      <c r="A709" s="3">
        <v>2244686</v>
      </c>
      <c r="B709" s="4" t="s">
        <v>1201</v>
      </c>
      <c r="C709" s="4" t="s">
        <v>1556</v>
      </c>
      <c r="D709" s="4" t="s">
        <v>1345</v>
      </c>
      <c r="E709" s="4" t="s">
        <v>1345</v>
      </c>
      <c r="F709" s="4"/>
      <c r="G709" s="4" t="s">
        <v>55</v>
      </c>
      <c r="H709" s="4" t="s">
        <v>48</v>
      </c>
      <c r="I709" s="4">
        <v>297</v>
      </c>
      <c r="J709" s="4">
        <v>432</v>
      </c>
      <c r="K709" s="4"/>
      <c r="L709" s="4" t="s">
        <v>49</v>
      </c>
      <c r="M709" s="4" t="s">
        <v>11</v>
      </c>
      <c r="N709" s="4">
        <v>135</v>
      </c>
      <c r="O709" s="9" t="s">
        <v>50</v>
      </c>
      <c r="P709" s="5">
        <v>17.969000000000001</v>
      </c>
      <c r="Q709" s="5">
        <v>934.38800000000003</v>
      </c>
      <c r="R709" s="4">
        <v>242.8374</v>
      </c>
      <c r="S709" s="4" t="s">
        <v>1337</v>
      </c>
      <c r="T709" s="67">
        <v>42217</v>
      </c>
      <c r="U709" s="67">
        <v>42214</v>
      </c>
      <c r="V709" s="4" t="s">
        <v>56</v>
      </c>
      <c r="W709" s="4" t="s">
        <v>1624</v>
      </c>
      <c r="X709" s="173" t="str">
        <f t="array" ref="X7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09" s="173">
        <f t="array" ref="Y7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36.65</v>
      </c>
      <c r="Z709" s="173">
        <f>Table1[[#This Row],[V2.0 TEC Requirement (kWh/wk)]]*52/3</f>
        <v>635.26666666666665</v>
      </c>
      <c r="AA709" s="173">
        <f>IF(ISNUMBER(Table1[[#This Row],[Typical Electricity Consumption (TEC) (kWh/yr)]]),Table1[[#This Row],[Typical Electricity Consumption (TEC) (kWh/yr)]]-IF(Table1[[#This Row],[Maximum Document Size Width]]&gt;=275,A3_Annual,0),"")</f>
        <v>242.8374</v>
      </c>
      <c r="AB709" s="173">
        <f t="array" ref="AB7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233.5</v>
      </c>
    </row>
    <row r="710" spans="1:28" ht="34.9">
      <c r="A710" s="3">
        <v>2244695</v>
      </c>
      <c r="B710" s="4" t="s">
        <v>1201</v>
      </c>
      <c r="C710" s="4" t="s">
        <v>1556</v>
      </c>
      <c r="D710" s="4" t="s">
        <v>1347</v>
      </c>
      <c r="E710" s="4" t="s">
        <v>1347</v>
      </c>
      <c r="F710" s="4"/>
      <c r="G710" s="4" t="s">
        <v>47</v>
      </c>
      <c r="H710" s="4" t="s">
        <v>48</v>
      </c>
      <c r="I710" s="4">
        <v>297</v>
      </c>
      <c r="J710" s="4">
        <v>432</v>
      </c>
      <c r="K710" s="4"/>
      <c r="L710" s="4" t="s">
        <v>49</v>
      </c>
      <c r="M710" s="4" t="s">
        <v>11</v>
      </c>
      <c r="N710" s="4">
        <v>135</v>
      </c>
      <c r="O710" s="9" t="s">
        <v>50</v>
      </c>
      <c r="P710" s="5">
        <v>17.64</v>
      </c>
      <c r="Q710" s="5">
        <v>917.28</v>
      </c>
      <c r="R710" s="4">
        <v>237.92079999999996</v>
      </c>
      <c r="S710" s="4" t="s">
        <v>1334</v>
      </c>
      <c r="T710" s="67">
        <v>42217</v>
      </c>
      <c r="U710" s="67">
        <v>42214</v>
      </c>
      <c r="V710" s="4" t="s">
        <v>56</v>
      </c>
      <c r="W710" s="4" t="s">
        <v>1625</v>
      </c>
      <c r="X710" s="173" t="str">
        <f t="array" ref="X7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0" s="173">
        <f t="array" ref="Y7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45.15</v>
      </c>
      <c r="Z710" s="173">
        <f>Table1[[#This Row],[V2.0 TEC Requirement (kWh/wk)]]*52/3</f>
        <v>782.59999999999991</v>
      </c>
      <c r="AA710" s="173">
        <f>IF(ISNUMBER(Table1[[#This Row],[Typical Electricity Consumption (TEC) (kWh/yr)]]),Table1[[#This Row],[Typical Electricity Consumption (TEC) (kWh/yr)]]-IF(Table1[[#This Row],[Maximum Document Size Width]]&gt;=275,A3_Annual,0),"")</f>
        <v>237.92079999999996</v>
      </c>
      <c r="AB710" s="173">
        <f t="array" ref="AB7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283.8</v>
      </c>
    </row>
    <row r="711" spans="1:28" ht="46.15">
      <c r="A711" s="3">
        <v>2274624</v>
      </c>
      <c r="B711" s="4" t="s">
        <v>1201</v>
      </c>
      <c r="C711" s="4" t="s">
        <v>1556</v>
      </c>
      <c r="D711" s="4" t="s">
        <v>1349</v>
      </c>
      <c r="E711" s="4" t="s">
        <v>1349</v>
      </c>
      <c r="F711" s="4"/>
      <c r="G711" s="4" t="s">
        <v>47</v>
      </c>
      <c r="H711" s="4" t="s">
        <v>48</v>
      </c>
      <c r="I711" s="4">
        <v>297</v>
      </c>
      <c r="J711" s="4">
        <v>432</v>
      </c>
      <c r="K711" s="4"/>
      <c r="L711" s="4" t="s">
        <v>49</v>
      </c>
      <c r="M711" s="4" t="s">
        <v>11</v>
      </c>
      <c r="N711" s="4">
        <v>96</v>
      </c>
      <c r="O711" s="9" t="s">
        <v>50</v>
      </c>
      <c r="P711" s="5">
        <v>11.894</v>
      </c>
      <c r="Q711" s="5">
        <v>618.48800000000006</v>
      </c>
      <c r="R711" s="4">
        <v>163.86239999999998</v>
      </c>
      <c r="S711" s="4" t="s">
        <v>1350</v>
      </c>
      <c r="T711" s="67">
        <v>42688</v>
      </c>
      <c r="U711" s="67">
        <v>42591</v>
      </c>
      <c r="V711" s="4" t="s">
        <v>56</v>
      </c>
      <c r="W711" s="4" t="s">
        <v>1626</v>
      </c>
      <c r="X711" s="173" t="str">
        <f t="array" ref="X7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1" s="173">
        <f t="array" ref="Y7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21.749999999999996</v>
      </c>
      <c r="Z711" s="173">
        <f>Table1[[#This Row],[V2.0 TEC Requirement (kWh/wk)]]*52/3</f>
        <v>376.99999999999994</v>
      </c>
      <c r="AA711" s="173">
        <f>IF(ISNUMBER(Table1[[#This Row],[Typical Electricity Consumption (TEC) (kWh/yr)]]),Table1[[#This Row],[Typical Electricity Consumption (TEC) (kWh/yr)]]-IF(Table1[[#This Row],[Maximum Document Size Width]]&gt;=275,A3_Annual,0),"")</f>
        <v>163.86239999999998</v>
      </c>
      <c r="AB711" s="173">
        <f t="array" ref="AB7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135.59999999999997</v>
      </c>
    </row>
    <row r="712" spans="1:28" ht="34.9">
      <c r="A712" s="3">
        <v>2274618</v>
      </c>
      <c r="B712" s="4" t="s">
        <v>1201</v>
      </c>
      <c r="C712" s="4" t="s">
        <v>1556</v>
      </c>
      <c r="D712" s="4" t="s">
        <v>1352</v>
      </c>
      <c r="E712" s="4" t="s">
        <v>1352</v>
      </c>
      <c r="F712" s="4"/>
      <c r="G712" s="4" t="s">
        <v>55</v>
      </c>
      <c r="H712" s="4" t="s">
        <v>48</v>
      </c>
      <c r="I712" s="4">
        <v>297</v>
      </c>
      <c r="J712" s="4">
        <v>432</v>
      </c>
      <c r="K712" s="4"/>
      <c r="L712" s="4" t="s">
        <v>49</v>
      </c>
      <c r="M712" s="4" t="s">
        <v>11</v>
      </c>
      <c r="N712" s="4">
        <v>111</v>
      </c>
      <c r="O712" s="9" t="s">
        <v>50</v>
      </c>
      <c r="P712" s="5">
        <v>13.975</v>
      </c>
      <c r="Q712" s="5">
        <v>726.7</v>
      </c>
      <c r="R712" s="4">
        <v>190.15879999999996</v>
      </c>
      <c r="S712" s="4" t="s">
        <v>1212</v>
      </c>
      <c r="T712" s="67">
        <v>42688</v>
      </c>
      <c r="U712" s="67">
        <v>42591</v>
      </c>
      <c r="V712" s="4" t="s">
        <v>56</v>
      </c>
      <c r="W712" s="4" t="s">
        <v>1627</v>
      </c>
      <c r="X712" s="173" t="str">
        <f t="array" ref="X7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12" s="173">
        <f t="array" ref="Y7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23.450000000000006</v>
      </c>
      <c r="Z712" s="173">
        <f>Table1[[#This Row],[V2.0 TEC Requirement (kWh/wk)]]*52/3</f>
        <v>406.46666666666675</v>
      </c>
      <c r="AA712" s="173">
        <f>IF(ISNUMBER(Table1[[#This Row],[Typical Electricity Consumption (TEC) (kWh/yr)]]),Table1[[#This Row],[Typical Electricity Consumption (TEC) (kWh/yr)]]-IF(Table1[[#This Row],[Maximum Document Size Width]]&gt;=275,A3_Annual,0),"")</f>
        <v>190.15879999999996</v>
      </c>
      <c r="AB712" s="173">
        <f t="array" ref="AB7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171.10000000000002</v>
      </c>
    </row>
    <row r="713" spans="1:28" ht="46.15">
      <c r="A713" s="3">
        <v>2274627</v>
      </c>
      <c r="B713" s="4" t="s">
        <v>1201</v>
      </c>
      <c r="C713" s="4" t="s">
        <v>1556</v>
      </c>
      <c r="D713" s="4" t="s">
        <v>1354</v>
      </c>
      <c r="E713" s="4" t="s">
        <v>1354</v>
      </c>
      <c r="F713" s="4"/>
      <c r="G713" s="4" t="s">
        <v>47</v>
      </c>
      <c r="H713" s="4" t="s">
        <v>48</v>
      </c>
      <c r="I713" s="4">
        <v>297</v>
      </c>
      <c r="J713" s="4">
        <v>432</v>
      </c>
      <c r="K713" s="4"/>
      <c r="L713" s="4" t="s">
        <v>49</v>
      </c>
      <c r="M713" s="4" t="s">
        <v>11</v>
      </c>
      <c r="N713" s="4">
        <v>111</v>
      </c>
      <c r="O713" s="9" t="s">
        <v>50</v>
      </c>
      <c r="P713" s="5">
        <v>13.956</v>
      </c>
      <c r="Q713" s="5">
        <v>725.71199999999999</v>
      </c>
      <c r="R713" s="4">
        <v>190.68139999999997</v>
      </c>
      <c r="S713" s="4" t="s">
        <v>1350</v>
      </c>
      <c r="T713" s="67">
        <v>42688</v>
      </c>
      <c r="U713" s="67">
        <v>42591</v>
      </c>
      <c r="V713" s="4" t="s">
        <v>56</v>
      </c>
      <c r="W713" s="4" t="s">
        <v>1628</v>
      </c>
      <c r="X713" s="173" t="str">
        <f t="array" ref="X7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3" s="173">
        <f t="array" ref="Y7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30.749999999999996</v>
      </c>
      <c r="Z713" s="173">
        <f>Table1[[#This Row],[V2.0 TEC Requirement (kWh/wk)]]*52/3</f>
        <v>532.99999999999989</v>
      </c>
      <c r="AA713" s="173">
        <f>IF(ISNUMBER(Table1[[#This Row],[Typical Electricity Consumption (TEC) (kWh/yr)]]),Table1[[#This Row],[Typical Electricity Consumption (TEC) (kWh/yr)]]-IF(Table1[[#This Row],[Maximum Document Size Width]]&gt;=275,A3_Annual,0),"")</f>
        <v>190.68139999999997</v>
      </c>
      <c r="AB713" s="173">
        <f t="array" ref="AB7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192.59999999999997</v>
      </c>
    </row>
    <row r="714" spans="1:28" ht="34.9">
      <c r="A714" s="3">
        <v>2274620</v>
      </c>
      <c r="B714" s="4" t="s">
        <v>1201</v>
      </c>
      <c r="C714" s="4" t="s">
        <v>1556</v>
      </c>
      <c r="D714" s="4" t="s">
        <v>1356</v>
      </c>
      <c r="E714" s="4" t="s">
        <v>1356</v>
      </c>
      <c r="F714" s="4"/>
      <c r="G714" s="4" t="s">
        <v>55</v>
      </c>
      <c r="H714" s="4" t="s">
        <v>48</v>
      </c>
      <c r="I714" s="4">
        <v>297</v>
      </c>
      <c r="J714" s="4">
        <v>432</v>
      </c>
      <c r="K714" s="4"/>
      <c r="L714" s="4" t="s">
        <v>49</v>
      </c>
      <c r="M714" s="4" t="s">
        <v>11</v>
      </c>
      <c r="N714" s="4">
        <v>136</v>
      </c>
      <c r="O714" s="9" t="s">
        <v>50</v>
      </c>
      <c r="P714" s="5">
        <v>17.510000000000002</v>
      </c>
      <c r="Q714" s="5">
        <v>910.52</v>
      </c>
      <c r="R714" s="4">
        <v>236.10079999999999</v>
      </c>
      <c r="S714" s="4" t="s">
        <v>1212</v>
      </c>
      <c r="T714" s="67">
        <v>42688</v>
      </c>
      <c r="U714" s="67">
        <v>42591</v>
      </c>
      <c r="V714" s="4" t="s">
        <v>56</v>
      </c>
      <c r="W714" s="4" t="s">
        <v>1629</v>
      </c>
      <c r="X714" s="173" t="str">
        <f t="array" ref="X7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14" s="173">
        <f t="array" ref="Y7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37.20000000000001</v>
      </c>
      <c r="Z714" s="173">
        <f>Table1[[#This Row],[V2.0 TEC Requirement (kWh/wk)]]*52/3</f>
        <v>644.80000000000018</v>
      </c>
      <c r="AA714" s="173">
        <f>IF(ISNUMBER(Table1[[#This Row],[Typical Electricity Consumption (TEC) (kWh/yr)]]),Table1[[#This Row],[Typical Electricity Consumption (TEC) (kWh/yr)]]-IF(Table1[[#This Row],[Maximum Document Size Width]]&gt;=275,A3_Annual,0),"")</f>
        <v>236.10079999999999</v>
      </c>
      <c r="AB714" s="173">
        <f t="array" ref="AB7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236.09999999999991</v>
      </c>
    </row>
    <row r="715" spans="1:28" ht="46.15">
      <c r="A715" s="3">
        <v>2274630</v>
      </c>
      <c r="B715" s="4" t="s">
        <v>1201</v>
      </c>
      <c r="C715" s="4" t="s">
        <v>1556</v>
      </c>
      <c r="D715" s="4" t="s">
        <v>1358</v>
      </c>
      <c r="E715" s="4" t="s">
        <v>1358</v>
      </c>
      <c r="F715" s="4"/>
      <c r="G715" s="4" t="s">
        <v>47</v>
      </c>
      <c r="H715" s="4" t="s">
        <v>48</v>
      </c>
      <c r="I715" s="4">
        <v>297</v>
      </c>
      <c r="J715" s="4">
        <v>432</v>
      </c>
      <c r="K715" s="4"/>
      <c r="L715" s="4" t="s">
        <v>49</v>
      </c>
      <c r="M715" s="4" t="s">
        <v>11</v>
      </c>
      <c r="N715" s="4">
        <v>136</v>
      </c>
      <c r="O715" s="9" t="s">
        <v>50</v>
      </c>
      <c r="P715" s="5">
        <v>17.356999999999999</v>
      </c>
      <c r="Q715" s="5">
        <v>902.56399999999996</v>
      </c>
      <c r="R715" s="4">
        <v>234.86840000000001</v>
      </c>
      <c r="S715" s="4" t="s">
        <v>1350</v>
      </c>
      <c r="T715" s="67">
        <v>42688</v>
      </c>
      <c r="U715" s="67">
        <v>42591</v>
      </c>
      <c r="V715" s="4" t="s">
        <v>56</v>
      </c>
      <c r="W715" s="4" t="s">
        <v>1630</v>
      </c>
      <c r="X715" s="173" t="str">
        <f t="array" ref="X7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5" s="173">
        <f t="array" ref="Y7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45.749999999999993</v>
      </c>
      <c r="Z715" s="173">
        <f>Table1[[#This Row],[V2.0 TEC Requirement (kWh/wk)]]*52/3</f>
        <v>792.99999999999989</v>
      </c>
      <c r="AA715" s="173">
        <f>IF(ISNUMBER(Table1[[#This Row],[Typical Electricity Consumption (TEC) (kWh/yr)]]),Table1[[#This Row],[Typical Electricity Consumption (TEC) (kWh/yr)]]-IF(Table1[[#This Row],[Maximum Document Size Width]]&gt;=275,A3_Annual,0),"")</f>
        <v>234.86840000000001</v>
      </c>
      <c r="AB715" s="173">
        <f t="array" ref="AB7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287.59999999999997</v>
      </c>
    </row>
    <row r="716" spans="1:28" ht="34.9">
      <c r="A716" s="3">
        <v>2269416</v>
      </c>
      <c r="B716" s="4" t="s">
        <v>1201</v>
      </c>
      <c r="C716" s="4" t="s">
        <v>1556</v>
      </c>
      <c r="D716" s="4" t="s">
        <v>1360</v>
      </c>
      <c r="E716" s="4" t="s">
        <v>1360</v>
      </c>
      <c r="F716" s="4"/>
      <c r="G716" s="4" t="s">
        <v>47</v>
      </c>
      <c r="H716" s="4" t="s">
        <v>48</v>
      </c>
      <c r="I716" s="4">
        <v>330</v>
      </c>
      <c r="J716" s="4">
        <v>488</v>
      </c>
      <c r="K716" s="4"/>
      <c r="L716" s="4" t="s">
        <v>49</v>
      </c>
      <c r="M716" s="4" t="s">
        <v>14</v>
      </c>
      <c r="N716" s="4">
        <v>65</v>
      </c>
      <c r="O716" s="9" t="s">
        <v>50</v>
      </c>
      <c r="P716" s="5">
        <v>6.2480000000000002</v>
      </c>
      <c r="Q716" s="5">
        <v>324.89600000000002</v>
      </c>
      <c r="R716" s="4">
        <v>85.844200000000001</v>
      </c>
      <c r="S716" s="4" t="s">
        <v>1204</v>
      </c>
      <c r="T716" s="67">
        <v>42736</v>
      </c>
      <c r="U716" s="67">
        <v>42660</v>
      </c>
      <c r="V716" s="4" t="s">
        <v>56</v>
      </c>
      <c r="W716" s="4" t="s">
        <v>1631</v>
      </c>
      <c r="X716" s="173" t="str">
        <f t="array" ref="X7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6" s="173">
        <f t="array" ref="Y7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716" s="173">
        <f>Table1[[#This Row],[V2.0 TEC Requirement (kWh/wk)]]*52/3</f>
        <v>195</v>
      </c>
      <c r="AA716" s="173">
        <f>IF(ISNUMBER(Table1[[#This Row],[Typical Electricity Consumption (TEC) (kWh/yr)]]),Table1[[#This Row],[Typical Electricity Consumption (TEC) (kWh/yr)]]-IF(Table1[[#This Row],[Maximum Document Size Width]]&gt;=275,A3_Annual,0),"")</f>
        <v>85.844200000000001</v>
      </c>
      <c r="AB716" s="173">
        <f t="array" ref="AB7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717" spans="1:28" ht="34.9">
      <c r="A717" s="3">
        <v>2269420</v>
      </c>
      <c r="B717" s="4" t="s">
        <v>1201</v>
      </c>
      <c r="C717" s="4" t="s">
        <v>1556</v>
      </c>
      <c r="D717" s="4" t="s">
        <v>1362</v>
      </c>
      <c r="E717" s="4" t="s">
        <v>1362</v>
      </c>
      <c r="F717" s="4"/>
      <c r="G717" s="4" t="s">
        <v>47</v>
      </c>
      <c r="H717" s="4" t="s">
        <v>48</v>
      </c>
      <c r="I717" s="4">
        <v>330</v>
      </c>
      <c r="J717" s="4">
        <v>488</v>
      </c>
      <c r="K717" s="4"/>
      <c r="L717" s="4" t="s">
        <v>49</v>
      </c>
      <c r="M717" s="4" t="s">
        <v>14</v>
      </c>
      <c r="N717" s="4">
        <v>80</v>
      </c>
      <c r="O717" s="9" t="s">
        <v>50</v>
      </c>
      <c r="P717" s="5">
        <v>7.4420000000000002</v>
      </c>
      <c r="Q717" s="5">
        <v>386.98399999999998</v>
      </c>
      <c r="R717" s="4">
        <v>101.3402</v>
      </c>
      <c r="S717" s="4" t="s">
        <v>1204</v>
      </c>
      <c r="T717" s="67">
        <v>42736</v>
      </c>
      <c r="U717" s="67">
        <v>42660</v>
      </c>
      <c r="V717" s="4" t="s">
        <v>56</v>
      </c>
      <c r="W717" s="4" t="s">
        <v>1632</v>
      </c>
      <c r="X717" s="173" t="str">
        <f t="array" ref="X7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17" s="173">
        <f t="array" ref="Y7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717" s="173">
        <f>Table1[[#This Row],[V2.0 TEC Requirement (kWh/wk)]]*52/3</f>
        <v>333.66666666666674</v>
      </c>
      <c r="AA717" s="173">
        <f>IF(ISNUMBER(Table1[[#This Row],[Typical Electricity Consumption (TEC) (kWh/yr)]]),Table1[[#This Row],[Typical Electricity Consumption (TEC) (kWh/yr)]]-IF(Table1[[#This Row],[Maximum Document Size Width]]&gt;=275,A3_Annual,0),"")</f>
        <v>101.3402</v>
      </c>
      <c r="AB717" s="173">
        <f t="array" ref="AB7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718" spans="1:28" ht="34.9">
      <c r="A718" s="3">
        <v>2222757</v>
      </c>
      <c r="B718" s="4" t="s">
        <v>1201</v>
      </c>
      <c r="C718" s="4" t="s">
        <v>1556</v>
      </c>
      <c r="D718" s="4" t="s">
        <v>1364</v>
      </c>
      <c r="E718" s="4" t="s">
        <v>1364</v>
      </c>
      <c r="F718" s="4"/>
      <c r="G718" s="4" t="s">
        <v>55</v>
      </c>
      <c r="H718" s="4" t="s">
        <v>48</v>
      </c>
      <c r="I718" s="4">
        <v>330</v>
      </c>
      <c r="J718" s="4">
        <v>700</v>
      </c>
      <c r="K718" s="4"/>
      <c r="L718" s="4" t="s">
        <v>49</v>
      </c>
      <c r="M718" s="4" t="s">
        <v>14</v>
      </c>
      <c r="N718" s="4">
        <v>110</v>
      </c>
      <c r="O718" s="9" t="s">
        <v>50</v>
      </c>
      <c r="P718" s="5">
        <v>27.548999999999999</v>
      </c>
      <c r="Q718" s="5">
        <v>1432.548</v>
      </c>
      <c r="R718" s="4">
        <v>371.16299999999995</v>
      </c>
      <c r="S718" s="4" t="s">
        <v>1334</v>
      </c>
      <c r="T718" s="67">
        <v>42019</v>
      </c>
      <c r="U718" s="67">
        <v>42549</v>
      </c>
      <c r="V718" s="4" t="s">
        <v>56</v>
      </c>
      <c r="W718" s="4" t="s">
        <v>1633</v>
      </c>
      <c r="X718" s="173" t="str">
        <f t="array" ref="X7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18" s="173">
        <f t="array" ref="Y7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37.65</v>
      </c>
      <c r="Z718" s="173">
        <f>Table1[[#This Row],[V2.0 TEC Requirement (kWh/wk)]]*52/3</f>
        <v>652.6</v>
      </c>
      <c r="AA718" s="173">
        <f>IF(ISNUMBER(Table1[[#This Row],[Typical Electricity Consumption (TEC) (kWh/yr)]]),Table1[[#This Row],[Typical Electricity Consumption (TEC) (kWh/yr)]]-IF(Table1[[#This Row],[Maximum Document Size Width]]&gt;=275,A3_Annual,0),"")</f>
        <v>371.16299999999995</v>
      </c>
      <c r="AB718" s="173">
        <f t="array" ref="AB7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333.9</v>
      </c>
    </row>
    <row r="719" spans="1:28" ht="34.9">
      <c r="A719" s="3">
        <v>2222753</v>
      </c>
      <c r="B719" s="4" t="s">
        <v>1201</v>
      </c>
      <c r="C719" s="4" t="s">
        <v>1556</v>
      </c>
      <c r="D719" s="4" t="s">
        <v>1366</v>
      </c>
      <c r="E719" s="4" t="s">
        <v>1366</v>
      </c>
      <c r="F719" s="4"/>
      <c r="G719" s="4" t="s">
        <v>55</v>
      </c>
      <c r="H719" s="4" t="s">
        <v>48</v>
      </c>
      <c r="I719" s="4">
        <v>330</v>
      </c>
      <c r="J719" s="4">
        <v>700</v>
      </c>
      <c r="K719" s="4"/>
      <c r="L719" s="4" t="s">
        <v>49</v>
      </c>
      <c r="M719" s="4" t="s">
        <v>14</v>
      </c>
      <c r="N719" s="4">
        <v>130</v>
      </c>
      <c r="O719" s="9" t="s">
        <v>50</v>
      </c>
      <c r="P719" s="5">
        <v>30.797000000000001</v>
      </c>
      <c r="Q719" s="5">
        <v>1601.444</v>
      </c>
      <c r="R719" s="4">
        <v>413.387</v>
      </c>
      <c r="S719" s="4" t="s">
        <v>1334</v>
      </c>
      <c r="T719" s="67">
        <v>42019</v>
      </c>
      <c r="U719" s="67">
        <v>42549</v>
      </c>
      <c r="V719" s="4" t="s">
        <v>56</v>
      </c>
      <c r="W719" s="4" t="s">
        <v>1634</v>
      </c>
      <c r="X719" s="173" t="str">
        <f t="array" ref="X7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19" s="173">
        <f t="array" ref="Y7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51.65</v>
      </c>
      <c r="Z719" s="173">
        <f>Table1[[#This Row],[V2.0 TEC Requirement (kWh/wk)]]*52/3</f>
        <v>895.26666666666654</v>
      </c>
      <c r="AA719" s="173">
        <f>IF(ISNUMBER(Table1[[#This Row],[Typical Electricity Consumption (TEC) (kWh/yr)]]),Table1[[#This Row],[Typical Electricity Consumption (TEC) (kWh/yr)]]-IF(Table1[[#This Row],[Maximum Document Size Width]]&gt;=275,A3_Annual,0),"")</f>
        <v>413.387</v>
      </c>
      <c r="AB719" s="173">
        <f t="array" ref="AB7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453.9</v>
      </c>
    </row>
    <row r="720" spans="1:28" ht="34.9">
      <c r="A720" s="3">
        <v>2261139</v>
      </c>
      <c r="B720" s="4" t="s">
        <v>1201</v>
      </c>
      <c r="C720" s="4" t="s">
        <v>1556</v>
      </c>
      <c r="D720" s="4" t="s">
        <v>1368</v>
      </c>
      <c r="E720" s="4" t="s">
        <v>1368</v>
      </c>
      <c r="F720" s="4"/>
      <c r="G720" s="4" t="s">
        <v>55</v>
      </c>
      <c r="H720" s="4" t="s">
        <v>48</v>
      </c>
      <c r="I720" s="4">
        <v>356</v>
      </c>
      <c r="J720" s="4">
        <v>216</v>
      </c>
      <c r="K720" s="4"/>
      <c r="L720" s="4" t="s">
        <v>49</v>
      </c>
      <c r="M720" s="4" t="s">
        <v>11</v>
      </c>
      <c r="N720" s="4">
        <v>42</v>
      </c>
      <c r="O720" s="9" t="s">
        <v>50</v>
      </c>
      <c r="P720" s="5">
        <v>1.752</v>
      </c>
      <c r="Q720" s="5">
        <v>91.103999999999999</v>
      </c>
      <c r="R720" s="4">
        <v>25.347399999999997</v>
      </c>
      <c r="S720" s="4" t="s">
        <v>1334</v>
      </c>
      <c r="T720" s="67">
        <v>42461</v>
      </c>
      <c r="U720" s="67">
        <v>42430</v>
      </c>
      <c r="V720" s="4" t="s">
        <v>56</v>
      </c>
      <c r="W720" s="4" t="s">
        <v>1635</v>
      </c>
      <c r="X720" s="173" t="str">
        <f t="array" ref="X7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0" s="173">
        <f t="array" ref="Y7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720" s="173">
        <f>Table1[[#This Row],[V2.0 TEC Requirement (kWh/wk)]]*52/3</f>
        <v>55.813333333333333</v>
      </c>
      <c r="AA720" s="173">
        <f>IF(ISNUMBER(Table1[[#This Row],[Typical Electricity Consumption (TEC) (kWh/yr)]]),Table1[[#This Row],[Typical Electricity Consumption (TEC) (kWh/yr)]]-IF(Table1[[#This Row],[Maximum Document Size Width]]&gt;=275,A3_Annual,0),"")</f>
        <v>25.347399999999997</v>
      </c>
      <c r="AB720" s="173">
        <f t="array" ref="AB7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721" spans="1:28" ht="34.9">
      <c r="A721" s="3">
        <v>2261136</v>
      </c>
      <c r="B721" s="4" t="s">
        <v>1201</v>
      </c>
      <c r="C721" s="4" t="s">
        <v>1556</v>
      </c>
      <c r="D721" s="4" t="s">
        <v>1370</v>
      </c>
      <c r="E721" s="4" t="s">
        <v>1370</v>
      </c>
      <c r="F721" s="4"/>
      <c r="G721" s="4" t="s">
        <v>55</v>
      </c>
      <c r="H721" s="4" t="s">
        <v>48</v>
      </c>
      <c r="I721" s="4">
        <v>356</v>
      </c>
      <c r="J721" s="4">
        <v>216</v>
      </c>
      <c r="K721" s="4"/>
      <c r="L721" s="4" t="s">
        <v>49</v>
      </c>
      <c r="M721" s="4" t="s">
        <v>11</v>
      </c>
      <c r="N721" s="4">
        <v>42</v>
      </c>
      <c r="O721" s="9" t="s">
        <v>50</v>
      </c>
      <c r="P721" s="5">
        <v>1.752</v>
      </c>
      <c r="Q721" s="5">
        <v>91.103999999999999</v>
      </c>
      <c r="R721" s="4">
        <v>25.347399999999997</v>
      </c>
      <c r="S721" s="4" t="s">
        <v>1334</v>
      </c>
      <c r="T721" s="67">
        <v>42461</v>
      </c>
      <c r="U721" s="67">
        <v>42430</v>
      </c>
      <c r="V721" s="4" t="s">
        <v>56</v>
      </c>
      <c r="W721" s="4" t="s">
        <v>1636</v>
      </c>
      <c r="X721" s="173" t="str">
        <f t="array" ref="X7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1" s="173">
        <f t="array" ref="Y7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721" s="173">
        <f>Table1[[#This Row],[V2.0 TEC Requirement (kWh/wk)]]*52/3</f>
        <v>55.813333333333333</v>
      </c>
      <c r="AA721" s="173">
        <f>IF(ISNUMBER(Table1[[#This Row],[Typical Electricity Consumption (TEC) (kWh/yr)]]),Table1[[#This Row],[Typical Electricity Consumption (TEC) (kWh/yr)]]-IF(Table1[[#This Row],[Maximum Document Size Width]]&gt;=275,A3_Annual,0),"")</f>
        <v>25.347399999999997</v>
      </c>
      <c r="AB721" s="173">
        <f t="array" ref="AB7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722" spans="1:28" ht="34.9">
      <c r="A722" s="3">
        <v>2261012</v>
      </c>
      <c r="B722" s="4" t="s">
        <v>1201</v>
      </c>
      <c r="C722" s="4" t="s">
        <v>1556</v>
      </c>
      <c r="D722" s="4" t="s">
        <v>1372</v>
      </c>
      <c r="E722" s="4" t="s">
        <v>1372</v>
      </c>
      <c r="F722" s="4"/>
      <c r="G722" s="4" t="s">
        <v>47</v>
      </c>
      <c r="H722" s="4" t="s">
        <v>48</v>
      </c>
      <c r="I722" s="4">
        <v>356</v>
      </c>
      <c r="J722" s="4">
        <v>216</v>
      </c>
      <c r="K722" s="4"/>
      <c r="L722" s="4" t="s">
        <v>49</v>
      </c>
      <c r="M722" s="4" t="s">
        <v>11</v>
      </c>
      <c r="N722" s="4">
        <v>42</v>
      </c>
      <c r="O722" s="9" t="s">
        <v>50</v>
      </c>
      <c r="P722" s="5">
        <v>1.756</v>
      </c>
      <c r="Q722" s="5">
        <v>91.311999999999998</v>
      </c>
      <c r="R722" s="4">
        <v>26.782600000000002</v>
      </c>
      <c r="S722" s="4" t="s">
        <v>1233</v>
      </c>
      <c r="T722" s="67">
        <v>42461</v>
      </c>
      <c r="U722" s="67">
        <v>42429</v>
      </c>
      <c r="V722" s="4" t="s">
        <v>56</v>
      </c>
      <c r="W722" s="4" t="s">
        <v>1637</v>
      </c>
      <c r="X722" s="173" t="str">
        <f t="array" ref="X7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22" s="173">
        <f t="array" ref="Y7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722" s="173">
        <f>Table1[[#This Row],[V2.0 TEC Requirement (kWh/wk)]]*52/3</f>
        <v>65.346666666666664</v>
      </c>
      <c r="AA722" s="173">
        <f>IF(ISNUMBER(Table1[[#This Row],[Typical Electricity Consumption (TEC) (kWh/yr)]]),Table1[[#This Row],[Typical Electricity Consumption (TEC) (kWh/yr)]]-IF(Table1[[#This Row],[Maximum Document Size Width]]&gt;=275,A3_Annual,0),"")</f>
        <v>26.782600000000002</v>
      </c>
      <c r="AB722" s="173">
        <f t="array" ref="AB7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723" spans="1:28" ht="34.9">
      <c r="A723" s="3">
        <v>2261009</v>
      </c>
      <c r="B723" s="4" t="s">
        <v>1201</v>
      </c>
      <c r="C723" s="4" t="s">
        <v>1556</v>
      </c>
      <c r="D723" s="4" t="s">
        <v>1374</v>
      </c>
      <c r="E723" s="4" t="s">
        <v>1374</v>
      </c>
      <c r="F723" s="4"/>
      <c r="G723" s="4" t="s">
        <v>47</v>
      </c>
      <c r="H723" s="4" t="s">
        <v>48</v>
      </c>
      <c r="I723" s="4">
        <v>356</v>
      </c>
      <c r="J723" s="4">
        <v>216</v>
      </c>
      <c r="K723" s="4"/>
      <c r="L723" s="4" t="s">
        <v>49</v>
      </c>
      <c r="M723" s="4" t="s">
        <v>11</v>
      </c>
      <c r="N723" s="4">
        <v>42</v>
      </c>
      <c r="O723" s="9" t="s">
        <v>50</v>
      </c>
      <c r="P723" s="5">
        <v>1.756</v>
      </c>
      <c r="Q723" s="5">
        <v>91.311999999999998</v>
      </c>
      <c r="R723" s="4">
        <v>26.782600000000002</v>
      </c>
      <c r="S723" s="4" t="s">
        <v>1233</v>
      </c>
      <c r="T723" s="67">
        <v>42461</v>
      </c>
      <c r="U723" s="67">
        <v>42429</v>
      </c>
      <c r="V723" s="4" t="s">
        <v>56</v>
      </c>
      <c r="W723" s="4" t="s">
        <v>1638</v>
      </c>
      <c r="X723" s="173" t="str">
        <f t="array" ref="X7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23" s="173">
        <f t="array" ref="Y7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3.77</v>
      </c>
      <c r="Z723" s="173">
        <f>Table1[[#This Row],[V2.0 TEC Requirement (kWh/wk)]]*52/3</f>
        <v>65.346666666666664</v>
      </c>
      <c r="AA723" s="173">
        <f>IF(ISNUMBER(Table1[[#This Row],[Typical Electricity Consumption (TEC) (kWh/yr)]]),Table1[[#This Row],[Typical Electricity Consumption (TEC) (kWh/yr)]]-IF(Table1[[#This Row],[Maximum Document Size Width]]&gt;=275,A3_Annual,0),"")</f>
        <v>26.782600000000002</v>
      </c>
      <c r="AB723" s="173">
        <f t="array" ref="AB7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724" spans="1:28" ht="34.9">
      <c r="A724" s="3">
        <v>2261149</v>
      </c>
      <c r="B724" s="4" t="s">
        <v>1201</v>
      </c>
      <c r="C724" s="4" t="s">
        <v>1556</v>
      </c>
      <c r="D724" s="4" t="s">
        <v>1376</v>
      </c>
      <c r="E724" s="4" t="s">
        <v>1376</v>
      </c>
      <c r="F724" s="4"/>
      <c r="G724" s="4" t="s">
        <v>55</v>
      </c>
      <c r="H724" s="4" t="s">
        <v>48</v>
      </c>
      <c r="I724" s="4">
        <v>356</v>
      </c>
      <c r="J724" s="4">
        <v>216</v>
      </c>
      <c r="K724" s="4"/>
      <c r="L724" s="4" t="s">
        <v>49</v>
      </c>
      <c r="M724" s="4" t="s">
        <v>11</v>
      </c>
      <c r="N724" s="4">
        <v>42</v>
      </c>
      <c r="O724" s="9" t="s">
        <v>50</v>
      </c>
      <c r="P724" s="5">
        <v>1.7529999999999999</v>
      </c>
      <c r="Q724" s="5">
        <v>91.156000000000006</v>
      </c>
      <c r="R724" s="4">
        <v>26.116999999999997</v>
      </c>
      <c r="S724" s="4" t="s">
        <v>1233</v>
      </c>
      <c r="T724" s="67">
        <v>42461</v>
      </c>
      <c r="U724" s="67">
        <v>42430</v>
      </c>
      <c r="V724" s="4" t="s">
        <v>56</v>
      </c>
      <c r="W724" s="4" t="s">
        <v>1639</v>
      </c>
      <c r="X724" s="173" t="str">
        <f t="array" ref="X7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4" s="173">
        <f t="array" ref="Y7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724" s="173">
        <f>Table1[[#This Row],[V2.0 TEC Requirement (kWh/wk)]]*52/3</f>
        <v>55.813333333333333</v>
      </c>
      <c r="AA724" s="173">
        <f>IF(ISNUMBER(Table1[[#This Row],[Typical Electricity Consumption (TEC) (kWh/yr)]]),Table1[[#This Row],[Typical Electricity Consumption (TEC) (kWh/yr)]]-IF(Table1[[#This Row],[Maximum Document Size Width]]&gt;=275,A3_Annual,0),"")</f>
        <v>26.116999999999997</v>
      </c>
      <c r="AB724" s="173">
        <f t="array" ref="AB7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725" spans="1:28" ht="34.9">
      <c r="A725" s="3">
        <v>2261146</v>
      </c>
      <c r="B725" s="4" t="s">
        <v>1201</v>
      </c>
      <c r="C725" s="4" t="s">
        <v>1556</v>
      </c>
      <c r="D725" s="4" t="s">
        <v>1378</v>
      </c>
      <c r="E725" s="4" t="s">
        <v>1378</v>
      </c>
      <c r="F725" s="4"/>
      <c r="G725" s="4" t="s">
        <v>55</v>
      </c>
      <c r="H725" s="4" t="s">
        <v>48</v>
      </c>
      <c r="I725" s="4">
        <v>356</v>
      </c>
      <c r="J725" s="4">
        <v>216</v>
      </c>
      <c r="K725" s="4"/>
      <c r="L725" s="4" t="s">
        <v>49</v>
      </c>
      <c r="M725" s="4" t="s">
        <v>11</v>
      </c>
      <c r="N725" s="4">
        <v>42</v>
      </c>
      <c r="O725" s="9" t="s">
        <v>50</v>
      </c>
      <c r="P725" s="5">
        <v>1.7529999999999999</v>
      </c>
      <c r="Q725" s="5">
        <v>91.156000000000006</v>
      </c>
      <c r="R725" s="4">
        <v>26.116999999999997</v>
      </c>
      <c r="S725" s="4" t="s">
        <v>1233</v>
      </c>
      <c r="T725" s="67">
        <v>42461</v>
      </c>
      <c r="U725" s="67">
        <v>42430</v>
      </c>
      <c r="V725" s="4" t="s">
        <v>56</v>
      </c>
      <c r="W725" s="4" t="s">
        <v>1640</v>
      </c>
      <c r="X725" s="173" t="str">
        <f t="array" ref="X7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5" s="173">
        <f t="array" ref="Y7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3.2199999999999998</v>
      </c>
      <c r="Z725" s="173">
        <f>Table1[[#This Row],[V2.0 TEC Requirement (kWh/wk)]]*52/3</f>
        <v>55.813333333333333</v>
      </c>
      <c r="AA725" s="173">
        <f>IF(ISNUMBER(Table1[[#This Row],[Typical Electricity Consumption (TEC) (kWh/yr)]]),Table1[[#This Row],[Typical Electricity Consumption (TEC) (kWh/yr)]]-IF(Table1[[#This Row],[Maximum Document Size Width]]&gt;=275,A3_Annual,0),"")</f>
        <v>26.116999999999997</v>
      </c>
      <c r="AB725" s="173">
        <f t="array" ref="AB7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726" spans="1:28" ht="34.9">
      <c r="A726" s="3">
        <v>2261312</v>
      </c>
      <c r="B726" s="4" t="s">
        <v>1201</v>
      </c>
      <c r="C726" s="4" t="s">
        <v>1556</v>
      </c>
      <c r="D726" s="4" t="s">
        <v>1380</v>
      </c>
      <c r="E726" s="4" t="s">
        <v>1380</v>
      </c>
      <c r="F726" s="4"/>
      <c r="G726" s="4" t="s">
        <v>55</v>
      </c>
      <c r="H726" s="4" t="s">
        <v>48</v>
      </c>
      <c r="I726" s="4">
        <v>356</v>
      </c>
      <c r="J726" s="4">
        <v>216</v>
      </c>
      <c r="K726" s="4"/>
      <c r="L726" s="4" t="s">
        <v>49</v>
      </c>
      <c r="M726" s="4" t="s">
        <v>11</v>
      </c>
      <c r="N726" s="4">
        <v>52</v>
      </c>
      <c r="O726" s="9" t="s">
        <v>50</v>
      </c>
      <c r="P726" s="5">
        <v>2.7069999999999999</v>
      </c>
      <c r="Q726" s="5">
        <v>140.76400000000001</v>
      </c>
      <c r="R726" s="4">
        <v>39.1066</v>
      </c>
      <c r="S726" s="4" t="s">
        <v>1178</v>
      </c>
      <c r="T726" s="67">
        <v>42522</v>
      </c>
      <c r="U726" s="67">
        <v>42431</v>
      </c>
      <c r="V726" s="4" t="s">
        <v>56</v>
      </c>
      <c r="W726" s="4" t="s">
        <v>1641</v>
      </c>
      <c r="X726" s="173" t="str">
        <f t="array" ref="X7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6" s="173">
        <f t="array" ref="Y7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726" s="173">
        <f>Table1[[#This Row],[V2.0 TEC Requirement (kWh/wk)]]*52/3</f>
        <v>83.546666666666667</v>
      </c>
      <c r="AA726" s="173">
        <f>IF(ISNUMBER(Table1[[#This Row],[Typical Electricity Consumption (TEC) (kWh/yr)]]),Table1[[#This Row],[Typical Electricity Consumption (TEC) (kWh/yr)]]-IF(Table1[[#This Row],[Maximum Document Size Width]]&gt;=275,A3_Annual,0),"")</f>
        <v>39.1066</v>
      </c>
      <c r="AB726" s="173">
        <f t="array" ref="AB7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727" spans="1:28" ht="34.9">
      <c r="A727" s="3">
        <v>2261315</v>
      </c>
      <c r="B727" s="4" t="s">
        <v>1201</v>
      </c>
      <c r="C727" s="4" t="s">
        <v>1556</v>
      </c>
      <c r="D727" s="4" t="s">
        <v>1382</v>
      </c>
      <c r="E727" s="4" t="s">
        <v>1382</v>
      </c>
      <c r="F727" s="4"/>
      <c r="G727" s="4" t="s">
        <v>55</v>
      </c>
      <c r="H727" s="4" t="s">
        <v>48</v>
      </c>
      <c r="I727" s="4">
        <v>356</v>
      </c>
      <c r="J727" s="4">
        <v>216</v>
      </c>
      <c r="K727" s="4"/>
      <c r="L727" s="4" t="s">
        <v>49</v>
      </c>
      <c r="M727" s="4" t="s">
        <v>11</v>
      </c>
      <c r="N727" s="4">
        <v>52</v>
      </c>
      <c r="O727" s="9" t="s">
        <v>50</v>
      </c>
      <c r="P727" s="5">
        <v>2.7069999999999999</v>
      </c>
      <c r="Q727" s="5">
        <v>140.76400000000001</v>
      </c>
      <c r="R727" s="4">
        <v>39.1066</v>
      </c>
      <c r="S727" s="4" t="s">
        <v>1178</v>
      </c>
      <c r="T727" s="67">
        <v>42644</v>
      </c>
      <c r="U727" s="67">
        <v>42431</v>
      </c>
      <c r="V727" s="4" t="s">
        <v>56</v>
      </c>
      <c r="W727" s="4" t="s">
        <v>1642</v>
      </c>
      <c r="X727" s="173" t="str">
        <f t="array" ref="X7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7" s="173">
        <f t="array" ref="Y7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727" s="173">
        <f>Table1[[#This Row],[V2.0 TEC Requirement (kWh/wk)]]*52/3</f>
        <v>83.546666666666667</v>
      </c>
      <c r="AA727" s="173">
        <f>IF(ISNUMBER(Table1[[#This Row],[Typical Electricity Consumption (TEC) (kWh/yr)]]),Table1[[#This Row],[Typical Electricity Consumption (TEC) (kWh/yr)]]-IF(Table1[[#This Row],[Maximum Document Size Width]]&gt;=275,A3_Annual,0),"")</f>
        <v>39.1066</v>
      </c>
      <c r="AB727" s="173">
        <f t="array" ref="AB7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728" spans="1:28" ht="34.9">
      <c r="A728" s="3">
        <v>2293524</v>
      </c>
      <c r="B728" s="4" t="s">
        <v>1201</v>
      </c>
      <c r="C728" s="4" t="s">
        <v>1556</v>
      </c>
      <c r="D728" s="4" t="s">
        <v>1384</v>
      </c>
      <c r="E728" s="4" t="s">
        <v>1384</v>
      </c>
      <c r="F728" s="4"/>
      <c r="G728" s="4" t="s">
        <v>55</v>
      </c>
      <c r="H728" s="4" t="s">
        <v>48</v>
      </c>
      <c r="I728" s="4">
        <v>356</v>
      </c>
      <c r="J728" s="4">
        <v>216</v>
      </c>
      <c r="K728" s="4"/>
      <c r="L728" s="4" t="s">
        <v>49</v>
      </c>
      <c r="M728" s="4" t="s">
        <v>11</v>
      </c>
      <c r="N728" s="4">
        <v>52</v>
      </c>
      <c r="O728" s="9" t="s">
        <v>50</v>
      </c>
      <c r="P728" s="5">
        <v>2.7069999999999999</v>
      </c>
      <c r="Q728" s="5">
        <v>140.76400000000001</v>
      </c>
      <c r="R728" s="4">
        <v>39.1066</v>
      </c>
      <c r="S728" s="4" t="s">
        <v>1178</v>
      </c>
      <c r="T728" s="67">
        <v>42522</v>
      </c>
      <c r="U728" s="67">
        <v>42824</v>
      </c>
      <c r="V728" s="4" t="s">
        <v>56</v>
      </c>
      <c r="W728" s="4" t="s">
        <v>1643</v>
      </c>
      <c r="X728" s="173" t="str">
        <f t="array" ref="X7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8" s="173">
        <f t="array" ref="Y7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4.82</v>
      </c>
      <c r="Z728" s="173">
        <f>Table1[[#This Row],[V2.0 TEC Requirement (kWh/wk)]]*52/3</f>
        <v>83.546666666666667</v>
      </c>
      <c r="AA728" s="173">
        <f>IF(ISNUMBER(Table1[[#This Row],[Typical Electricity Consumption (TEC) (kWh/yr)]]),Table1[[#This Row],[Typical Electricity Consumption (TEC) (kWh/yr)]]-IF(Table1[[#This Row],[Maximum Document Size Width]]&gt;=275,A3_Annual,0),"")</f>
        <v>39.1066</v>
      </c>
      <c r="AB728" s="173">
        <f t="array" ref="AB7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34.799999999999997</v>
      </c>
    </row>
    <row r="729" spans="1:28" ht="34.9">
      <c r="A729" s="3">
        <v>2261320</v>
      </c>
      <c r="B729" s="4" t="s">
        <v>1201</v>
      </c>
      <c r="C729" s="4" t="s">
        <v>1556</v>
      </c>
      <c r="D729" s="4" t="s">
        <v>1386</v>
      </c>
      <c r="E729" s="4" t="s">
        <v>1386</v>
      </c>
      <c r="F729" s="4"/>
      <c r="G729" s="4" t="s">
        <v>55</v>
      </c>
      <c r="H729" s="4" t="s">
        <v>48</v>
      </c>
      <c r="I729" s="4">
        <v>356</v>
      </c>
      <c r="J729" s="4">
        <v>216</v>
      </c>
      <c r="K729" s="4"/>
      <c r="L729" s="4" t="s">
        <v>49</v>
      </c>
      <c r="M729" s="4" t="s">
        <v>11</v>
      </c>
      <c r="N729" s="4">
        <v>62</v>
      </c>
      <c r="O729" s="9" t="s">
        <v>50</v>
      </c>
      <c r="P729" s="5">
        <v>3.286</v>
      </c>
      <c r="Q729" s="5">
        <v>170.87200000000001</v>
      </c>
      <c r="R729" s="4">
        <v>47.377200000000002</v>
      </c>
      <c r="S729" s="4" t="s">
        <v>1178</v>
      </c>
      <c r="T729" s="67">
        <v>42522</v>
      </c>
      <c r="U729" s="67">
        <v>42431</v>
      </c>
      <c r="V729" s="4" t="s">
        <v>56</v>
      </c>
      <c r="W729" s="4" t="s">
        <v>1644</v>
      </c>
      <c r="X729" s="173" t="str">
        <f t="array" ref="X7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29" s="173">
        <f t="array" ref="Y7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6.42</v>
      </c>
      <c r="Z729" s="173">
        <f>Table1[[#This Row],[V2.0 TEC Requirement (kWh/wk)]]*52/3</f>
        <v>111.27999999999999</v>
      </c>
      <c r="AA729" s="173">
        <f>IF(ISNUMBER(Table1[[#This Row],[Typical Electricity Consumption (TEC) (kWh/yr)]]),Table1[[#This Row],[Typical Electricity Consumption (TEC) (kWh/yr)]]-IF(Table1[[#This Row],[Maximum Document Size Width]]&gt;=275,A3_Annual,0),"")</f>
        <v>47.377200000000002</v>
      </c>
      <c r="AB729" s="173">
        <f t="array" ref="AB7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43.700000000000017</v>
      </c>
    </row>
    <row r="730" spans="1:28" ht="34.9">
      <c r="A730" s="3">
        <v>2290004</v>
      </c>
      <c r="B730" s="4" t="s">
        <v>1201</v>
      </c>
      <c r="C730" s="4" t="s">
        <v>1556</v>
      </c>
      <c r="D730" s="4" t="s">
        <v>1388</v>
      </c>
      <c r="E730" s="4" t="s">
        <v>1388</v>
      </c>
      <c r="F730" s="4"/>
      <c r="G730" s="4" t="s">
        <v>55</v>
      </c>
      <c r="H730" s="4" t="s">
        <v>48</v>
      </c>
      <c r="I730" s="4">
        <v>297</v>
      </c>
      <c r="J730" s="4">
        <v>432</v>
      </c>
      <c r="K730" s="4"/>
      <c r="L730" s="4" t="s">
        <v>49</v>
      </c>
      <c r="M730" s="4" t="s">
        <v>11</v>
      </c>
      <c r="N730" s="4">
        <v>60</v>
      </c>
      <c r="O730" s="9" t="s">
        <v>50</v>
      </c>
      <c r="P730" s="5">
        <v>2.601</v>
      </c>
      <c r="Q730" s="5">
        <v>135.25200000000001</v>
      </c>
      <c r="R730" s="4">
        <v>39.020799999999994</v>
      </c>
      <c r="S730" s="4" t="s">
        <v>1204</v>
      </c>
      <c r="T730" s="67">
        <v>42912</v>
      </c>
      <c r="U730" s="67">
        <v>42768</v>
      </c>
      <c r="V730" s="4" t="s">
        <v>56</v>
      </c>
      <c r="W730" s="4" t="s">
        <v>1645</v>
      </c>
      <c r="X730" s="173" t="str">
        <f t="array" ref="X7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30" s="173">
        <f t="array" ref="Y7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6.1</v>
      </c>
      <c r="Z730" s="173">
        <f>Table1[[#This Row],[V2.0 TEC Requirement (kWh/wk)]]*52/3</f>
        <v>105.73333333333333</v>
      </c>
      <c r="AA730" s="173">
        <f>IF(ISNUMBER(Table1[[#This Row],[Typical Electricity Consumption (TEC) (kWh/yr)]]),Table1[[#This Row],[Typical Electricity Consumption (TEC) (kWh/yr)]]-IF(Table1[[#This Row],[Maximum Document Size Width]]&gt;=275,A3_Annual,0),"")</f>
        <v>39.020799999999994</v>
      </c>
      <c r="AB730" s="173">
        <f t="array" ref="AB7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40.4</v>
      </c>
    </row>
    <row r="731" spans="1:28" ht="34.9">
      <c r="A731" s="3">
        <v>2288925</v>
      </c>
      <c r="B731" s="4" t="s">
        <v>1201</v>
      </c>
      <c r="C731" s="4" t="s">
        <v>1556</v>
      </c>
      <c r="D731" s="4" t="s">
        <v>1390</v>
      </c>
      <c r="E731" s="4" t="s">
        <v>1390</v>
      </c>
      <c r="F731" s="4"/>
      <c r="G731" s="4" t="s">
        <v>47</v>
      </c>
      <c r="H731" s="4" t="s">
        <v>48</v>
      </c>
      <c r="I731" s="4">
        <v>216</v>
      </c>
      <c r="J731" s="4">
        <v>356</v>
      </c>
      <c r="K731" s="4"/>
      <c r="L731" s="4" t="s">
        <v>49</v>
      </c>
      <c r="M731" s="4" t="s">
        <v>14</v>
      </c>
      <c r="N731" s="4">
        <v>21</v>
      </c>
      <c r="O731" s="9" t="s">
        <v>50</v>
      </c>
      <c r="P731" s="5">
        <v>1.4670000000000001</v>
      </c>
      <c r="Q731" s="5">
        <v>76.284000000000006</v>
      </c>
      <c r="R731" s="4">
        <v>27.501175</v>
      </c>
      <c r="S731" s="4" t="s">
        <v>60</v>
      </c>
      <c r="T731" s="67">
        <v>43018</v>
      </c>
      <c r="U731" s="67">
        <v>42753</v>
      </c>
      <c r="V731" s="4" t="s">
        <v>187</v>
      </c>
      <c r="W731" s="4" t="s">
        <v>1646</v>
      </c>
      <c r="X731" s="173" t="str">
        <f t="array" ref="X7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31" s="173">
        <f t="array" ref="Y7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2.78</v>
      </c>
      <c r="Z731" s="173">
        <f>Table1[[#This Row],[V2.0 TEC Requirement (kWh/wk)]]*52/3</f>
        <v>48.186666666666667</v>
      </c>
      <c r="AA731" s="173">
        <f>IF(ISNUMBER(Table1[[#This Row],[Typical Electricity Consumption (TEC) (kWh/yr)]]),Table1[[#This Row],[Typical Electricity Consumption (TEC) (kWh/yr)]]-IF(Table1[[#This Row],[Maximum Document Size Width]]&gt;=275,A3_Annual,0),"")</f>
        <v>27.501175</v>
      </c>
      <c r="AB731" s="173">
        <f t="array" ref="AB7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14.800000000000002</v>
      </c>
    </row>
    <row r="732" spans="1:28" ht="34.9">
      <c r="A732" s="3">
        <v>2288911</v>
      </c>
      <c r="B732" s="4" t="s">
        <v>1201</v>
      </c>
      <c r="C732" s="4" t="s">
        <v>1556</v>
      </c>
      <c r="D732" s="4" t="s">
        <v>1392</v>
      </c>
      <c r="E732" s="4" t="s">
        <v>1392</v>
      </c>
      <c r="F732" s="4"/>
      <c r="G732" s="4" t="s">
        <v>55</v>
      </c>
      <c r="H732" s="4" t="s">
        <v>48</v>
      </c>
      <c r="I732" s="4">
        <v>216</v>
      </c>
      <c r="J732" s="4">
        <v>356</v>
      </c>
      <c r="K732" s="4"/>
      <c r="L732" s="4" t="s">
        <v>49</v>
      </c>
      <c r="M732" s="4" t="s">
        <v>14</v>
      </c>
      <c r="N732" s="4">
        <v>21</v>
      </c>
      <c r="O732" s="9" t="s">
        <v>50</v>
      </c>
      <c r="P732" s="5">
        <v>1.3620000000000001</v>
      </c>
      <c r="Q732" s="5">
        <v>70.823999999999998</v>
      </c>
      <c r="R732" s="4">
        <v>25.669366666666665</v>
      </c>
      <c r="S732" s="4" t="s">
        <v>60</v>
      </c>
      <c r="T732" s="67">
        <v>42878</v>
      </c>
      <c r="U732" s="67">
        <v>42752</v>
      </c>
      <c r="V732" s="4" t="s">
        <v>187</v>
      </c>
      <c r="W732" s="4" t="s">
        <v>1647</v>
      </c>
      <c r="X732" s="173" t="str">
        <f t="array" ref="X7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32" s="173">
        <f t="array" ref="Y7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v>
      </c>
      <c r="Z732" s="173">
        <f>Table1[[#This Row],[V2.0 TEC Requirement (kWh/wk)]]*52/3</f>
        <v>43.333333333333336</v>
      </c>
      <c r="AA732" s="173">
        <f>IF(ISNUMBER(Table1[[#This Row],[Typical Electricity Consumption (TEC) (kWh/yr)]]),Table1[[#This Row],[Typical Electricity Consumption (TEC) (kWh/yr)]]-IF(Table1[[#This Row],[Maximum Document Size Width]]&gt;=275,A3_Annual,0),"")</f>
        <v>25.669366666666665</v>
      </c>
      <c r="AB732" s="173">
        <f t="array" ref="AB7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13.900000000000002</v>
      </c>
    </row>
    <row r="733" spans="1:28" ht="34.9">
      <c r="A733" s="3">
        <v>2288922</v>
      </c>
      <c r="B733" s="4" t="s">
        <v>1201</v>
      </c>
      <c r="C733" s="4" t="s">
        <v>1556</v>
      </c>
      <c r="D733" s="4" t="s">
        <v>1394</v>
      </c>
      <c r="E733" s="4" t="s">
        <v>1394</v>
      </c>
      <c r="F733" s="4"/>
      <c r="G733" s="4" t="s">
        <v>47</v>
      </c>
      <c r="H733" s="4" t="s">
        <v>48</v>
      </c>
      <c r="I733" s="4">
        <v>216</v>
      </c>
      <c r="J733" s="4">
        <v>356</v>
      </c>
      <c r="K733" s="4"/>
      <c r="L733" s="4" t="s">
        <v>49</v>
      </c>
      <c r="M733" s="4" t="s">
        <v>14</v>
      </c>
      <c r="N733" s="4">
        <v>21</v>
      </c>
      <c r="O733" s="9" t="s">
        <v>50</v>
      </c>
      <c r="P733" s="5">
        <v>1.4670000000000001</v>
      </c>
      <c r="Q733" s="5">
        <v>76.284000000000006</v>
      </c>
      <c r="R733" s="4">
        <v>27.501175</v>
      </c>
      <c r="S733" s="4" t="s">
        <v>60</v>
      </c>
      <c r="T733" s="67">
        <v>42878</v>
      </c>
      <c r="U733" s="67">
        <v>42753</v>
      </c>
      <c r="V733" s="4" t="s">
        <v>187</v>
      </c>
      <c r="W733" s="4" t="s">
        <v>1648</v>
      </c>
      <c r="X733" s="173" t="str">
        <f t="array" ref="X7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33" s="173">
        <f t="array" ref="Y7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2.78</v>
      </c>
      <c r="Z733" s="173">
        <f>Table1[[#This Row],[V2.0 TEC Requirement (kWh/wk)]]*52/3</f>
        <v>48.186666666666667</v>
      </c>
      <c r="AA733" s="173">
        <f>IF(ISNUMBER(Table1[[#This Row],[Typical Electricity Consumption (TEC) (kWh/yr)]]),Table1[[#This Row],[Typical Electricity Consumption (TEC) (kWh/yr)]]-IF(Table1[[#This Row],[Maximum Document Size Width]]&gt;=275,A3_Annual,0),"")</f>
        <v>27.501175</v>
      </c>
      <c r="AB733" s="173">
        <f t="array" ref="AB7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14.800000000000002</v>
      </c>
    </row>
    <row r="734" spans="1:28" ht="34.9">
      <c r="A734" s="3">
        <v>2263675</v>
      </c>
      <c r="B734" s="4" t="s">
        <v>1201</v>
      </c>
      <c r="C734" s="4" t="s">
        <v>1556</v>
      </c>
      <c r="D734" s="4" t="s">
        <v>1396</v>
      </c>
      <c r="E734" s="4" t="s">
        <v>1396</v>
      </c>
      <c r="F734" s="4"/>
      <c r="G734" s="4" t="s">
        <v>55</v>
      </c>
      <c r="H734" s="4" t="s">
        <v>48</v>
      </c>
      <c r="I734" s="4">
        <v>216</v>
      </c>
      <c r="J734" s="4">
        <v>356</v>
      </c>
      <c r="K734" s="4"/>
      <c r="L734" s="4" t="s">
        <v>49</v>
      </c>
      <c r="M734" s="4" t="s">
        <v>14</v>
      </c>
      <c r="N734" s="4">
        <v>26</v>
      </c>
      <c r="O734" s="9" t="s">
        <v>50</v>
      </c>
      <c r="P734" s="5">
        <v>1.5840000000000001</v>
      </c>
      <c r="Q734" s="5">
        <v>82.367999999999995</v>
      </c>
      <c r="R734" s="4">
        <v>23.877750000000006</v>
      </c>
      <c r="S734" s="4" t="s">
        <v>1178</v>
      </c>
      <c r="T734" s="67">
        <v>42583</v>
      </c>
      <c r="U734" s="67">
        <v>42458</v>
      </c>
      <c r="V734" s="4" t="s">
        <v>56</v>
      </c>
      <c r="W734" s="4" t="s">
        <v>1649</v>
      </c>
      <c r="X734" s="173" t="str">
        <f t="array" ref="X7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34" s="173">
        <f t="array" ref="Y7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v>
      </c>
      <c r="Z734" s="173">
        <f>Table1[[#This Row],[V2.0 TEC Requirement (kWh/wk)]]*52/3</f>
        <v>56.333333333333336</v>
      </c>
      <c r="AA734" s="173">
        <f>IF(ISNUMBER(Table1[[#This Row],[Typical Electricity Consumption (TEC) (kWh/yr)]]),Table1[[#This Row],[Typical Electricity Consumption (TEC) (kWh/yr)]]-IF(Table1[[#This Row],[Maximum Document Size Width]]&gt;=275,A3_Annual,0),"")</f>
        <v>23.877750000000006</v>
      </c>
      <c r="AB734" s="173">
        <f t="array" ref="AB7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18.400000000000002</v>
      </c>
    </row>
    <row r="735" spans="1:28" ht="34.9">
      <c r="A735" s="3">
        <v>2263678</v>
      </c>
      <c r="B735" s="4" t="s">
        <v>1201</v>
      </c>
      <c r="C735" s="4" t="s">
        <v>1556</v>
      </c>
      <c r="D735" s="4" t="s">
        <v>1398</v>
      </c>
      <c r="E735" s="4" t="s">
        <v>1398</v>
      </c>
      <c r="F735" s="4"/>
      <c r="G735" s="4" t="s">
        <v>55</v>
      </c>
      <c r="H735" s="4" t="s">
        <v>48</v>
      </c>
      <c r="I735" s="4">
        <v>216</v>
      </c>
      <c r="J735" s="4">
        <v>356</v>
      </c>
      <c r="K735" s="4"/>
      <c r="L735" s="4" t="s">
        <v>49</v>
      </c>
      <c r="M735" s="4" t="s">
        <v>14</v>
      </c>
      <c r="N735" s="4">
        <v>26</v>
      </c>
      <c r="O735" s="9" t="s">
        <v>50</v>
      </c>
      <c r="P735" s="5">
        <v>1.552</v>
      </c>
      <c r="Q735" s="5">
        <v>80.703999999999994</v>
      </c>
      <c r="R735" s="4">
        <v>23.396750000000001</v>
      </c>
      <c r="S735" s="4" t="s">
        <v>1178</v>
      </c>
      <c r="T735" s="67">
        <v>42583</v>
      </c>
      <c r="U735" s="67">
        <v>42458</v>
      </c>
      <c r="V735" s="4" t="s">
        <v>56</v>
      </c>
      <c r="W735" s="4" t="s">
        <v>1650</v>
      </c>
      <c r="X735" s="173" t="str">
        <f t="array" ref="X7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35" s="173">
        <f t="array" ref="Y7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3.25</v>
      </c>
      <c r="Z735" s="173">
        <f>Table1[[#This Row],[V2.0 TEC Requirement (kWh/wk)]]*52/3</f>
        <v>56.333333333333336</v>
      </c>
      <c r="AA735" s="173">
        <f>IF(ISNUMBER(Table1[[#This Row],[Typical Electricity Consumption (TEC) (kWh/yr)]]),Table1[[#This Row],[Typical Electricity Consumption (TEC) (kWh/yr)]]-IF(Table1[[#This Row],[Maximum Document Size Width]]&gt;=275,A3_Annual,0),"")</f>
        <v>23.396750000000001</v>
      </c>
      <c r="AB735" s="173">
        <f t="array" ref="AB7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18.400000000000002</v>
      </c>
    </row>
    <row r="736" spans="1:28" ht="34.9">
      <c r="A736" s="3">
        <v>2274485</v>
      </c>
      <c r="B736" s="4" t="s">
        <v>1201</v>
      </c>
      <c r="C736" s="4" t="s">
        <v>1556</v>
      </c>
      <c r="D736" s="4" t="s">
        <v>1400</v>
      </c>
      <c r="E736" s="4" t="s">
        <v>1400</v>
      </c>
      <c r="F736" s="4"/>
      <c r="G736" s="4" t="s">
        <v>55</v>
      </c>
      <c r="H736" s="4" t="s">
        <v>48</v>
      </c>
      <c r="I736" s="4">
        <v>297</v>
      </c>
      <c r="J736" s="4">
        <v>216</v>
      </c>
      <c r="K736" s="4"/>
      <c r="L736" s="4" t="s">
        <v>49</v>
      </c>
      <c r="M736" s="4" t="s">
        <v>14</v>
      </c>
      <c r="N736" s="4">
        <v>30</v>
      </c>
      <c r="O736" s="9" t="s">
        <v>50</v>
      </c>
      <c r="P736" s="5">
        <v>1.2310000000000001</v>
      </c>
      <c r="Q736" s="5">
        <v>64.012</v>
      </c>
      <c r="R736" s="4">
        <v>19.230250000000002</v>
      </c>
      <c r="S736" s="4" t="s">
        <v>1204</v>
      </c>
      <c r="T736" s="67">
        <v>42716</v>
      </c>
      <c r="U736" s="67">
        <v>42590</v>
      </c>
      <c r="V736" s="4" t="s">
        <v>56</v>
      </c>
      <c r="W736" s="4" t="s">
        <v>1651</v>
      </c>
      <c r="X736" s="173" t="str">
        <f t="array" ref="X7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36" s="173">
        <f t="array" ref="Y7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736" s="173">
        <f>Table1[[#This Row],[V2.0 TEC Requirement (kWh/wk)]]*52/3</f>
        <v>71.933333333333337</v>
      </c>
      <c r="AA736" s="173">
        <f>IF(ISNUMBER(Table1[[#This Row],[Typical Electricity Consumption (TEC) (kWh/yr)]]),Table1[[#This Row],[Typical Electricity Consumption (TEC) (kWh/yr)]]-IF(Table1[[#This Row],[Maximum Document Size Width]]&gt;=275,A3_Annual,0),"")</f>
        <v>19.230250000000002</v>
      </c>
      <c r="AB736" s="173">
        <f t="array" ref="AB7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737" spans="1:28" ht="34.9">
      <c r="A737" s="3">
        <v>2300710</v>
      </c>
      <c r="B737" s="4" t="s">
        <v>1201</v>
      </c>
      <c r="C737" s="4" t="s">
        <v>1556</v>
      </c>
      <c r="D737" s="4" t="s">
        <v>1402</v>
      </c>
      <c r="E737" s="4" t="s">
        <v>1402</v>
      </c>
      <c r="F737" s="4"/>
      <c r="G737" s="4" t="s">
        <v>55</v>
      </c>
      <c r="H737" s="4" t="s">
        <v>48</v>
      </c>
      <c r="I737" s="4">
        <v>297</v>
      </c>
      <c r="J737" s="4">
        <v>216</v>
      </c>
      <c r="K737" s="4"/>
      <c r="L737" s="4" t="s">
        <v>49</v>
      </c>
      <c r="M737" s="4" t="s">
        <v>14</v>
      </c>
      <c r="N737" s="4">
        <v>30</v>
      </c>
      <c r="O737" s="9" t="s">
        <v>50</v>
      </c>
      <c r="P737" s="5">
        <v>1.2270000000000001</v>
      </c>
      <c r="Q737" s="5">
        <v>63.804000000000002</v>
      </c>
      <c r="R737" s="4">
        <v>21.180466666666664</v>
      </c>
      <c r="S737" s="4" t="s">
        <v>1204</v>
      </c>
      <c r="T737" s="67">
        <v>43069</v>
      </c>
      <c r="U737" s="67">
        <v>42942</v>
      </c>
      <c r="V737" s="4" t="s">
        <v>56</v>
      </c>
      <c r="W737" s="4" t="s">
        <v>1652</v>
      </c>
      <c r="X737" s="173" t="str">
        <f t="array" ref="X7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37" s="173">
        <f t="array" ref="Y7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4.1500000000000004</v>
      </c>
      <c r="Z737" s="173">
        <f>Table1[[#This Row],[V2.0 TEC Requirement (kWh/wk)]]*52/3</f>
        <v>71.933333333333337</v>
      </c>
      <c r="AA737" s="173">
        <f>IF(ISNUMBER(Table1[[#This Row],[Typical Electricity Consumption (TEC) (kWh/yr)]]),Table1[[#This Row],[Typical Electricity Consumption (TEC) (kWh/yr)]]-IF(Table1[[#This Row],[Maximum Document Size Width]]&gt;=275,A3_Annual,0),"")</f>
        <v>21.180466666666664</v>
      </c>
      <c r="AB737" s="173">
        <f t="array" ref="AB7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738" spans="1:28" ht="34.9">
      <c r="A738" s="3">
        <v>2300999</v>
      </c>
      <c r="B738" s="4" t="s">
        <v>1201</v>
      </c>
      <c r="C738" s="4" t="s">
        <v>1556</v>
      </c>
      <c r="D738" s="4" t="s">
        <v>1404</v>
      </c>
      <c r="E738" s="4" t="s">
        <v>1404</v>
      </c>
      <c r="F738" s="4"/>
      <c r="G738" s="4" t="s">
        <v>47</v>
      </c>
      <c r="H738" s="4" t="s">
        <v>48</v>
      </c>
      <c r="I738" s="4">
        <v>297</v>
      </c>
      <c r="J738" s="4">
        <v>216</v>
      </c>
      <c r="K738" s="4"/>
      <c r="L738" s="4" t="s">
        <v>49</v>
      </c>
      <c r="M738" s="4" t="s">
        <v>14</v>
      </c>
      <c r="N738" s="4">
        <v>30</v>
      </c>
      <c r="O738" s="9" t="s">
        <v>50</v>
      </c>
      <c r="P738" s="5">
        <v>1.3360000000000001</v>
      </c>
      <c r="Q738" s="5">
        <v>69.471999999999994</v>
      </c>
      <c r="R738" s="4">
        <v>26.519566666666663</v>
      </c>
      <c r="S738" s="4" t="s">
        <v>1204</v>
      </c>
      <c r="T738" s="67">
        <v>43069</v>
      </c>
      <c r="U738" s="67">
        <v>42944</v>
      </c>
      <c r="V738" s="4" t="s">
        <v>56</v>
      </c>
      <c r="W738" s="4" t="s">
        <v>1653</v>
      </c>
      <c r="X738" s="173" t="str">
        <f t="array" ref="X7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38" s="173">
        <f t="array" ref="Y7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738" s="173">
        <f>Table1[[#This Row],[V2.0 TEC Requirement (kWh/wk)]]*52/3</f>
        <v>73.666666666666671</v>
      </c>
      <c r="AA738" s="173">
        <f>IF(ISNUMBER(Table1[[#This Row],[Typical Electricity Consumption (TEC) (kWh/yr)]]),Table1[[#This Row],[Typical Electricity Consumption (TEC) (kWh/yr)]]-IF(Table1[[#This Row],[Maximum Document Size Width]]&gt;=275,A3_Annual,0),"")</f>
        <v>26.519566666666663</v>
      </c>
      <c r="AB738" s="173">
        <f t="array" ref="AB7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739" spans="1:28" ht="34.9">
      <c r="A739" s="3">
        <v>2300714</v>
      </c>
      <c r="B739" s="4" t="s">
        <v>1201</v>
      </c>
      <c r="C739" s="4" t="s">
        <v>1556</v>
      </c>
      <c r="D739" s="4" t="s">
        <v>1406</v>
      </c>
      <c r="E739" s="4" t="s">
        <v>1406</v>
      </c>
      <c r="F739" s="4"/>
      <c r="G739" s="4" t="s">
        <v>47</v>
      </c>
      <c r="H739" s="4" t="s">
        <v>48</v>
      </c>
      <c r="I739" s="4">
        <v>297</v>
      </c>
      <c r="J739" s="4">
        <v>216</v>
      </c>
      <c r="K739" s="4"/>
      <c r="L739" s="4" t="s">
        <v>49</v>
      </c>
      <c r="M739" s="4" t="s">
        <v>14</v>
      </c>
      <c r="N739" s="4">
        <v>30</v>
      </c>
      <c r="O739" s="9" t="s">
        <v>50</v>
      </c>
      <c r="P739" s="5">
        <v>1.3360000000000001</v>
      </c>
      <c r="Q739" s="5">
        <v>69.471999999999994</v>
      </c>
      <c r="R739" s="4">
        <v>26.519566666666663</v>
      </c>
      <c r="S739" s="4" t="s">
        <v>1407</v>
      </c>
      <c r="T739" s="67">
        <v>43069</v>
      </c>
      <c r="U739" s="67">
        <v>42942</v>
      </c>
      <c r="V739" s="4" t="s">
        <v>56</v>
      </c>
      <c r="W739" s="4" t="s">
        <v>1654</v>
      </c>
      <c r="X739" s="173" t="str">
        <f t="array" ref="X7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39" s="173">
        <f t="array" ref="Y7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739" s="173">
        <f>Table1[[#This Row],[V2.0 TEC Requirement (kWh/wk)]]*52/3</f>
        <v>73.666666666666671</v>
      </c>
      <c r="AA739" s="173">
        <f>IF(ISNUMBER(Table1[[#This Row],[Typical Electricity Consumption (TEC) (kWh/yr)]]),Table1[[#This Row],[Typical Electricity Consumption (TEC) (kWh/yr)]]-IF(Table1[[#This Row],[Maximum Document Size Width]]&gt;=275,A3_Annual,0),"")</f>
        <v>26.519566666666663</v>
      </c>
      <c r="AB739" s="173">
        <f t="array" ref="AB7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740" spans="1:28" ht="34.9">
      <c r="A740" s="3">
        <v>2251515</v>
      </c>
      <c r="B740" s="4" t="s">
        <v>1201</v>
      </c>
      <c r="C740" s="4" t="s">
        <v>1556</v>
      </c>
      <c r="D740" s="4" t="s">
        <v>1409</v>
      </c>
      <c r="E740" s="4" t="s">
        <v>1409</v>
      </c>
      <c r="F740" s="4"/>
      <c r="G740" s="4" t="s">
        <v>55</v>
      </c>
      <c r="H740" s="4" t="s">
        <v>48</v>
      </c>
      <c r="I740" s="4">
        <v>356</v>
      </c>
      <c r="J740" s="4">
        <v>216</v>
      </c>
      <c r="K740" s="4"/>
      <c r="L740" s="4" t="s">
        <v>49</v>
      </c>
      <c r="M740" s="4" t="s">
        <v>14</v>
      </c>
      <c r="N740" s="4">
        <v>37</v>
      </c>
      <c r="O740" s="9" t="s">
        <v>50</v>
      </c>
      <c r="P740" s="5">
        <v>3.4849999999999999</v>
      </c>
      <c r="Q740" s="5">
        <v>181.22</v>
      </c>
      <c r="R740" s="4">
        <v>48.555</v>
      </c>
      <c r="S740" s="4" t="s">
        <v>1178</v>
      </c>
      <c r="T740" s="67">
        <v>42370</v>
      </c>
      <c r="U740" s="67">
        <v>42304</v>
      </c>
      <c r="V740" s="4" t="s">
        <v>56</v>
      </c>
      <c r="W740" s="4" t="s">
        <v>1655</v>
      </c>
      <c r="X740" s="173" t="str">
        <f t="array" ref="X7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0" s="173">
        <f t="array" ref="Y7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5.55</v>
      </c>
      <c r="Z740" s="173">
        <f>Table1[[#This Row],[V2.0 TEC Requirement (kWh/wk)]]*52/3</f>
        <v>96.199999999999989</v>
      </c>
      <c r="AA740" s="173">
        <f>IF(ISNUMBER(Table1[[#This Row],[Typical Electricity Consumption (TEC) (kWh/yr)]]),Table1[[#This Row],[Typical Electricity Consumption (TEC) (kWh/yr)]]-IF(Table1[[#This Row],[Maximum Document Size Width]]&gt;=275,A3_Annual,0),"")</f>
        <v>48.555</v>
      </c>
      <c r="AB740" s="173">
        <f t="array" ref="AB7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28.300000000000004</v>
      </c>
    </row>
    <row r="741" spans="1:28" ht="34.9">
      <c r="A741" s="3">
        <v>2231911</v>
      </c>
      <c r="B741" s="4" t="s">
        <v>1201</v>
      </c>
      <c r="C741" s="4" t="s">
        <v>1556</v>
      </c>
      <c r="D741" s="4" t="s">
        <v>1411</v>
      </c>
      <c r="E741" s="4" t="s">
        <v>1411</v>
      </c>
      <c r="F741" s="4"/>
      <c r="G741" s="4" t="s">
        <v>55</v>
      </c>
      <c r="H741" s="4" t="s">
        <v>48</v>
      </c>
      <c r="I741" s="4">
        <v>356</v>
      </c>
      <c r="J741" s="4">
        <v>216</v>
      </c>
      <c r="K741" s="4"/>
      <c r="L741" s="4" t="s">
        <v>49</v>
      </c>
      <c r="M741" s="4" t="s">
        <v>14</v>
      </c>
      <c r="N741" s="4">
        <v>42</v>
      </c>
      <c r="O741" s="9" t="s">
        <v>50</v>
      </c>
      <c r="P741" s="5">
        <v>4.34</v>
      </c>
      <c r="Q741" s="5">
        <v>225.68</v>
      </c>
      <c r="R741" s="4">
        <v>59.734999999999999</v>
      </c>
      <c r="S741" s="4" t="s">
        <v>1178</v>
      </c>
      <c r="T741" s="67">
        <v>42156</v>
      </c>
      <c r="U741" s="67">
        <v>42032</v>
      </c>
      <c r="V741" s="4" t="s">
        <v>56</v>
      </c>
      <c r="W741" s="4" t="s">
        <v>1656</v>
      </c>
      <c r="X741" s="173" t="str">
        <f t="array" ref="X7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1" s="173">
        <f t="array" ref="Y7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6.55</v>
      </c>
      <c r="Z741" s="173">
        <f>Table1[[#This Row],[V2.0 TEC Requirement (kWh/wk)]]*52/3</f>
        <v>113.53333333333332</v>
      </c>
      <c r="AA741" s="173">
        <f>IF(ISNUMBER(Table1[[#This Row],[Typical Electricity Consumption (TEC) (kWh/yr)]]),Table1[[#This Row],[Typical Electricity Consumption (TEC) (kWh/yr)]]-IF(Table1[[#This Row],[Maximum Document Size Width]]&gt;=275,A3_Annual,0),"")</f>
        <v>59.734999999999999</v>
      </c>
      <c r="AB741" s="173">
        <f t="array" ref="AB7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32.299999999999997</v>
      </c>
    </row>
    <row r="742" spans="1:28" ht="34.9">
      <c r="A742" s="3">
        <v>2271953</v>
      </c>
      <c r="B742" s="4" t="s">
        <v>1201</v>
      </c>
      <c r="C742" s="4" t="s">
        <v>1556</v>
      </c>
      <c r="D742" s="4" t="s">
        <v>1413</v>
      </c>
      <c r="E742" s="4" t="s">
        <v>1413</v>
      </c>
      <c r="F742" s="4"/>
      <c r="G742" s="4" t="s">
        <v>55</v>
      </c>
      <c r="H742" s="4" t="s">
        <v>48</v>
      </c>
      <c r="I742" s="4">
        <v>297</v>
      </c>
      <c r="J742" s="4">
        <v>432</v>
      </c>
      <c r="K742" s="4"/>
      <c r="L742" s="4" t="s">
        <v>49</v>
      </c>
      <c r="M742" s="4" t="s">
        <v>14</v>
      </c>
      <c r="N742" s="4">
        <v>45</v>
      </c>
      <c r="O742" s="9" t="s">
        <v>50</v>
      </c>
      <c r="P742" s="5">
        <v>1.718</v>
      </c>
      <c r="Q742" s="5">
        <v>89.335999999999999</v>
      </c>
      <c r="R742" s="4">
        <v>26.915200000000002</v>
      </c>
      <c r="S742" s="4" t="s">
        <v>1204</v>
      </c>
      <c r="T742" s="67">
        <v>42675</v>
      </c>
      <c r="U742" s="67">
        <v>42557</v>
      </c>
      <c r="V742" s="4" t="s">
        <v>56</v>
      </c>
      <c r="W742" s="4" t="s">
        <v>1657</v>
      </c>
      <c r="X742" s="173" t="str">
        <f t="array" ref="X7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2" s="173">
        <f t="array" ref="Y7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742" s="173">
        <f>Table1[[#This Row],[V2.0 TEC Requirement (kWh/wk)]]*52/3</f>
        <v>123.93333333333332</v>
      </c>
      <c r="AA742" s="173">
        <f>IF(ISNUMBER(Table1[[#This Row],[Typical Electricity Consumption (TEC) (kWh/yr)]]),Table1[[#This Row],[Typical Electricity Consumption (TEC) (kWh/yr)]]-IF(Table1[[#This Row],[Maximum Document Size Width]]&gt;=275,A3_Annual,0),"")</f>
        <v>26.915200000000002</v>
      </c>
      <c r="AB742" s="173">
        <f t="array" ref="AB7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33.5</v>
      </c>
    </row>
    <row r="743" spans="1:28" ht="34.9">
      <c r="A743" s="3">
        <v>2271957</v>
      </c>
      <c r="B743" s="4" t="s">
        <v>1201</v>
      </c>
      <c r="C743" s="4" t="s">
        <v>1556</v>
      </c>
      <c r="D743" s="4" t="s">
        <v>1415</v>
      </c>
      <c r="E743" s="4" t="s">
        <v>1415</v>
      </c>
      <c r="F743" s="4"/>
      <c r="G743" s="4" t="s">
        <v>55</v>
      </c>
      <c r="H743" s="4" t="s">
        <v>48</v>
      </c>
      <c r="I743" s="4">
        <v>297</v>
      </c>
      <c r="J743" s="4">
        <v>432</v>
      </c>
      <c r="K743" s="4"/>
      <c r="L743" s="4" t="s">
        <v>49</v>
      </c>
      <c r="M743" s="4" t="s">
        <v>14</v>
      </c>
      <c r="N743" s="4">
        <v>60</v>
      </c>
      <c r="O743" s="9" t="s">
        <v>50</v>
      </c>
      <c r="P743" s="5">
        <v>2.7839999999999998</v>
      </c>
      <c r="Q743" s="5">
        <v>144.768</v>
      </c>
      <c r="R743" s="4">
        <v>40.812200000000004</v>
      </c>
      <c r="S743" s="4" t="s">
        <v>1204</v>
      </c>
      <c r="T743" s="67">
        <v>42675</v>
      </c>
      <c r="U743" s="67">
        <v>42557</v>
      </c>
      <c r="V743" s="4" t="s">
        <v>56</v>
      </c>
      <c r="W743" s="4" t="s">
        <v>1658</v>
      </c>
      <c r="X743" s="173" t="str">
        <f t="array" ref="X7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3" s="173">
        <f t="array" ref="Y7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10.15</v>
      </c>
      <c r="Z743" s="173">
        <f>Table1[[#This Row],[V2.0 TEC Requirement (kWh/wk)]]*52/3</f>
        <v>175.93333333333337</v>
      </c>
      <c r="AA743" s="173">
        <f>IF(ISNUMBER(Table1[[#This Row],[Typical Electricity Consumption (TEC) (kWh/yr)]]),Table1[[#This Row],[Typical Electricity Consumption (TEC) (kWh/yr)]]-IF(Table1[[#This Row],[Maximum Document Size Width]]&gt;=275,A3_Annual,0),"")</f>
        <v>40.812200000000004</v>
      </c>
      <c r="AB743" s="173">
        <f t="array" ref="AB7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39.5</v>
      </c>
    </row>
    <row r="744" spans="1:28" ht="69">
      <c r="A744" s="3">
        <v>2254002</v>
      </c>
      <c r="B744" s="4" t="s">
        <v>1659</v>
      </c>
      <c r="C744" s="4" t="s">
        <v>1660</v>
      </c>
      <c r="D744" s="4" t="s">
        <v>1661</v>
      </c>
      <c r="E744" s="4" t="s">
        <v>1661</v>
      </c>
      <c r="F744" s="4"/>
      <c r="G744" s="4" t="s">
        <v>55</v>
      </c>
      <c r="H744" s="4" t="s">
        <v>48</v>
      </c>
      <c r="I744" s="4">
        <v>340</v>
      </c>
      <c r="J744" s="4">
        <v>0</v>
      </c>
      <c r="K744" s="4"/>
      <c r="L744" s="4" t="s">
        <v>297</v>
      </c>
      <c r="M744" s="4" t="s">
        <v>11</v>
      </c>
      <c r="N744" s="4">
        <v>120</v>
      </c>
      <c r="O744" s="9" t="s">
        <v>50</v>
      </c>
      <c r="P744" s="5">
        <v>4.0999999999999996</v>
      </c>
      <c r="Q744" s="5">
        <v>213.2</v>
      </c>
      <c r="R744" s="4">
        <v>75.639893333333362</v>
      </c>
      <c r="S744" s="4" t="s">
        <v>60</v>
      </c>
      <c r="T744" s="67">
        <v>42736</v>
      </c>
      <c r="U744" s="67">
        <v>42338</v>
      </c>
      <c r="V744" s="4" t="s">
        <v>316</v>
      </c>
      <c r="W744" s="4" t="s">
        <v>1662</v>
      </c>
      <c r="X744" s="173" t="str">
        <f t="array" ref="X7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4" s="173">
        <f t="array" ref="Y7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28.400000000000002</v>
      </c>
      <c r="Z744" s="173">
        <f>Table1[[#This Row],[V2.0 TEC Requirement (kWh/wk)]]*52/3</f>
        <v>492.26666666666671</v>
      </c>
      <c r="AA744" s="173">
        <f>IF(ISNUMBER(Table1[[#This Row],[Typical Electricity Consumption (TEC) (kWh/yr)]]),Table1[[#This Row],[Typical Electricity Consumption (TEC) (kWh/yr)]]-IF(Table1[[#This Row],[Maximum Document Size Width]]&gt;=275,A3_Annual,0),"")</f>
        <v>75.639893333333362</v>
      </c>
      <c r="AB744" s="173">
        <f t="array" ref="AB7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194.5</v>
      </c>
    </row>
    <row r="745" spans="1:28" ht="69">
      <c r="A745" s="3">
        <v>2254003</v>
      </c>
      <c r="B745" s="4" t="s">
        <v>1659</v>
      </c>
      <c r="C745" s="4" t="s">
        <v>1660</v>
      </c>
      <c r="D745" s="4" t="s">
        <v>1663</v>
      </c>
      <c r="E745" s="4" t="s">
        <v>1663</v>
      </c>
      <c r="F745" s="4"/>
      <c r="G745" s="4" t="s">
        <v>55</v>
      </c>
      <c r="H745" s="4" t="s">
        <v>48</v>
      </c>
      <c r="I745" s="4">
        <v>340</v>
      </c>
      <c r="J745" s="4">
        <v>0</v>
      </c>
      <c r="K745" s="4"/>
      <c r="L745" s="4" t="s">
        <v>297</v>
      </c>
      <c r="M745" s="4" t="s">
        <v>14</v>
      </c>
      <c r="N745" s="4">
        <v>120</v>
      </c>
      <c r="O745" s="9" t="s">
        <v>50</v>
      </c>
      <c r="P745" s="5">
        <v>4.8</v>
      </c>
      <c r="Q745" s="5">
        <v>249.6</v>
      </c>
      <c r="R745" s="4">
        <v>88.521991999999997</v>
      </c>
      <c r="S745" s="4" t="s">
        <v>60</v>
      </c>
      <c r="T745" s="67">
        <v>42736</v>
      </c>
      <c r="U745" s="67">
        <v>42338</v>
      </c>
      <c r="V745" s="4" t="s">
        <v>316</v>
      </c>
      <c r="W745" s="4" t="s">
        <v>1664</v>
      </c>
      <c r="X745" s="173" t="str">
        <f t="array" ref="X7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5" s="173">
        <f t="array" ref="Y7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44.65</v>
      </c>
      <c r="Z745" s="173">
        <f>Table1[[#This Row],[V2.0 TEC Requirement (kWh/wk)]]*52/3</f>
        <v>773.93333333333328</v>
      </c>
      <c r="AA745" s="173">
        <f>IF(ISNUMBER(Table1[[#This Row],[Typical Electricity Consumption (TEC) (kWh/yr)]]),Table1[[#This Row],[Typical Electricity Consumption (TEC) (kWh/yr)]]-IF(Table1[[#This Row],[Maximum Document Size Width]]&gt;=275,A3_Annual,0),"")</f>
        <v>88.521991999999997</v>
      </c>
      <c r="AB745" s="173">
        <f t="array" ref="AB7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393.9</v>
      </c>
    </row>
    <row r="746" spans="1:28" ht="69">
      <c r="A746" s="3">
        <v>2254172</v>
      </c>
      <c r="B746" s="4" t="s">
        <v>1659</v>
      </c>
      <c r="C746" s="4" t="s">
        <v>1660</v>
      </c>
      <c r="D746" s="4" t="s">
        <v>1665</v>
      </c>
      <c r="E746" s="4" t="s">
        <v>1665</v>
      </c>
      <c r="F746" s="4"/>
      <c r="G746" s="4" t="s">
        <v>55</v>
      </c>
      <c r="H746" s="4" t="s">
        <v>48</v>
      </c>
      <c r="I746" s="4">
        <v>340</v>
      </c>
      <c r="J746" s="4">
        <v>0</v>
      </c>
      <c r="K746" s="4"/>
      <c r="L746" s="4" t="s">
        <v>297</v>
      </c>
      <c r="M746" s="4" t="s">
        <v>14</v>
      </c>
      <c r="N746" s="4">
        <v>90</v>
      </c>
      <c r="O746" s="9" t="s">
        <v>50</v>
      </c>
      <c r="P746" s="5">
        <v>4.0999999999999996</v>
      </c>
      <c r="Q746" s="5">
        <v>213.2</v>
      </c>
      <c r="R746" s="4">
        <v>77.804271999999997</v>
      </c>
      <c r="S746" s="4" t="s">
        <v>60</v>
      </c>
      <c r="T746" s="67">
        <v>42522</v>
      </c>
      <c r="U746" s="67">
        <v>42339</v>
      </c>
      <c r="V746" s="4" t="s">
        <v>316</v>
      </c>
      <c r="W746" s="4" t="s">
        <v>1666</v>
      </c>
      <c r="X746" s="173" t="str">
        <f t="array" ref="X7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6" s="173">
        <f t="array" ref="Y7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23.649999999999995</v>
      </c>
      <c r="Z746" s="173">
        <f>Table1[[#This Row],[V2.0 TEC Requirement (kWh/wk)]]*52/3</f>
        <v>409.93333333333322</v>
      </c>
      <c r="AA746" s="173">
        <f>IF(ISNUMBER(Table1[[#This Row],[Typical Electricity Consumption (TEC) (kWh/yr)]]),Table1[[#This Row],[Typical Electricity Consumption (TEC) (kWh/yr)]]-IF(Table1[[#This Row],[Maximum Document Size Width]]&gt;=275,A3_Annual,0),"")</f>
        <v>77.804271999999997</v>
      </c>
      <c r="AB746" s="173">
        <f t="array" ref="AB7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213.89999999999998</v>
      </c>
    </row>
    <row r="747" spans="1:28" ht="69">
      <c r="A747" s="3">
        <v>2254004</v>
      </c>
      <c r="B747" s="4" t="s">
        <v>1659</v>
      </c>
      <c r="C747" s="4" t="s">
        <v>1660</v>
      </c>
      <c r="D747" s="4" t="s">
        <v>1667</v>
      </c>
      <c r="E747" s="4" t="s">
        <v>1667</v>
      </c>
      <c r="F747" s="4"/>
      <c r="G747" s="4" t="s">
        <v>55</v>
      </c>
      <c r="H747" s="4" t="s">
        <v>48</v>
      </c>
      <c r="I747" s="4">
        <v>340</v>
      </c>
      <c r="J747" s="4">
        <v>0</v>
      </c>
      <c r="K747" s="4"/>
      <c r="L747" s="4" t="s">
        <v>297</v>
      </c>
      <c r="M747" s="4" t="s">
        <v>14</v>
      </c>
      <c r="N747" s="4">
        <v>120</v>
      </c>
      <c r="O747" s="9" t="s">
        <v>50</v>
      </c>
      <c r="P747" s="5">
        <v>4.8</v>
      </c>
      <c r="Q747" s="5">
        <v>249.6</v>
      </c>
      <c r="R747" s="4">
        <v>88.521991999999997</v>
      </c>
      <c r="S747" s="4" t="s">
        <v>60</v>
      </c>
      <c r="T747" s="67">
        <v>42522</v>
      </c>
      <c r="U747" s="67">
        <v>42338</v>
      </c>
      <c r="V747" s="4" t="s">
        <v>316</v>
      </c>
      <c r="W747" s="4" t="s">
        <v>1668</v>
      </c>
      <c r="X747" s="173" t="str">
        <f t="array" ref="X7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7" s="173">
        <f t="array" ref="Y7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44.65</v>
      </c>
      <c r="Z747" s="173">
        <f>Table1[[#This Row],[V2.0 TEC Requirement (kWh/wk)]]*52/3</f>
        <v>773.93333333333328</v>
      </c>
      <c r="AA747" s="173">
        <f>IF(ISNUMBER(Table1[[#This Row],[Typical Electricity Consumption (TEC) (kWh/yr)]]),Table1[[#This Row],[Typical Electricity Consumption (TEC) (kWh/yr)]]-IF(Table1[[#This Row],[Maximum Document Size Width]]&gt;=275,A3_Annual,0),"")</f>
        <v>88.521991999999997</v>
      </c>
      <c r="AB747" s="173">
        <f t="array" ref="AB7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393.9</v>
      </c>
    </row>
    <row r="748" spans="1:28" ht="69">
      <c r="A748" s="3">
        <v>2254005</v>
      </c>
      <c r="B748" s="4" t="s">
        <v>1659</v>
      </c>
      <c r="C748" s="4" t="s">
        <v>1660</v>
      </c>
      <c r="D748" s="4" t="s">
        <v>1669</v>
      </c>
      <c r="E748" s="4" t="s">
        <v>1669</v>
      </c>
      <c r="F748" s="4"/>
      <c r="G748" s="4" t="s">
        <v>55</v>
      </c>
      <c r="H748" s="4" t="s">
        <v>48</v>
      </c>
      <c r="I748" s="4">
        <v>340</v>
      </c>
      <c r="J748" s="4">
        <v>0</v>
      </c>
      <c r="K748" s="4"/>
      <c r="L748" s="4" t="s">
        <v>297</v>
      </c>
      <c r="M748" s="4" t="s">
        <v>14</v>
      </c>
      <c r="N748" s="4">
        <v>120</v>
      </c>
      <c r="O748" s="9" t="s">
        <v>50</v>
      </c>
      <c r="P748" s="5">
        <v>4.8</v>
      </c>
      <c r="Q748" s="5">
        <v>249.6</v>
      </c>
      <c r="R748" s="4">
        <v>88.521991999999997</v>
      </c>
      <c r="S748" s="4" t="s">
        <v>60</v>
      </c>
      <c r="T748" s="67">
        <v>42522</v>
      </c>
      <c r="U748" s="67">
        <v>42338</v>
      </c>
      <c r="V748" s="4" t="s">
        <v>316</v>
      </c>
      <c r="W748" s="4" t="s">
        <v>1670</v>
      </c>
      <c r="X748" s="173" t="str">
        <f t="array" ref="X7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8" s="173">
        <f t="array" ref="Y7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44.65</v>
      </c>
      <c r="Z748" s="173">
        <f>Table1[[#This Row],[V2.0 TEC Requirement (kWh/wk)]]*52/3</f>
        <v>773.93333333333328</v>
      </c>
      <c r="AA748" s="173">
        <f>IF(ISNUMBER(Table1[[#This Row],[Typical Electricity Consumption (TEC) (kWh/yr)]]),Table1[[#This Row],[Typical Electricity Consumption (TEC) (kWh/yr)]]-IF(Table1[[#This Row],[Maximum Document Size Width]]&gt;=275,A3_Annual,0),"")</f>
        <v>88.521991999999997</v>
      </c>
      <c r="AB748" s="173">
        <f t="array" ref="AB7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393.9</v>
      </c>
    </row>
    <row r="749" spans="1:28" ht="69">
      <c r="A749" s="3">
        <v>2285548</v>
      </c>
      <c r="B749" s="4" t="s">
        <v>1659</v>
      </c>
      <c r="C749" s="4" t="s">
        <v>1660</v>
      </c>
      <c r="D749" s="4" t="s">
        <v>1671</v>
      </c>
      <c r="E749" s="4" t="s">
        <v>1671</v>
      </c>
      <c r="F749" s="4"/>
      <c r="G749" s="4" t="s">
        <v>55</v>
      </c>
      <c r="H749" s="4" t="s">
        <v>48</v>
      </c>
      <c r="I749" s="4">
        <v>340</v>
      </c>
      <c r="J749" s="4">
        <v>0</v>
      </c>
      <c r="K749" s="4"/>
      <c r="L749" s="4" t="s">
        <v>297</v>
      </c>
      <c r="M749" s="4" t="s">
        <v>14</v>
      </c>
      <c r="N749" s="4">
        <v>130</v>
      </c>
      <c r="O749" s="9" t="s">
        <v>50</v>
      </c>
      <c r="P749" s="5">
        <v>6.4</v>
      </c>
      <c r="Q749" s="5">
        <v>332.8</v>
      </c>
      <c r="R749" s="4">
        <v>115.82627333333332</v>
      </c>
      <c r="S749" s="4" t="s">
        <v>60</v>
      </c>
      <c r="T749" s="67">
        <v>42704</v>
      </c>
      <c r="U749" s="67">
        <v>42558</v>
      </c>
      <c r="V749" s="4" t="s">
        <v>316</v>
      </c>
      <c r="W749" s="4" t="s">
        <v>1672</v>
      </c>
      <c r="X749" s="173" t="str">
        <f t="array" ref="X7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49" s="173">
        <f t="array" ref="Y7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51.65</v>
      </c>
      <c r="Z749" s="173">
        <f>Table1[[#This Row],[V2.0 TEC Requirement (kWh/wk)]]*52/3</f>
        <v>895.26666666666654</v>
      </c>
      <c r="AA749" s="173">
        <f>IF(ISNUMBER(Table1[[#This Row],[Typical Electricity Consumption (TEC) (kWh/yr)]]),Table1[[#This Row],[Typical Electricity Consumption (TEC) (kWh/yr)]]-IF(Table1[[#This Row],[Maximum Document Size Width]]&gt;=275,A3_Annual,0),"")</f>
        <v>115.82627333333332</v>
      </c>
      <c r="AB749" s="173">
        <f t="array" ref="AB7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453.9</v>
      </c>
    </row>
    <row r="750" spans="1:28" ht="69">
      <c r="A750" s="3">
        <v>2285549</v>
      </c>
      <c r="B750" s="4" t="s">
        <v>1659</v>
      </c>
      <c r="C750" s="4" t="s">
        <v>1660</v>
      </c>
      <c r="D750" s="4" t="s">
        <v>1673</v>
      </c>
      <c r="E750" s="4" t="s">
        <v>1673</v>
      </c>
      <c r="F750" s="4"/>
      <c r="G750" s="4" t="s">
        <v>55</v>
      </c>
      <c r="H750" s="4" t="s">
        <v>48</v>
      </c>
      <c r="I750" s="4">
        <v>340</v>
      </c>
      <c r="J750" s="4">
        <v>0</v>
      </c>
      <c r="K750" s="4"/>
      <c r="L750" s="4" t="s">
        <v>297</v>
      </c>
      <c r="M750" s="4" t="s">
        <v>14</v>
      </c>
      <c r="N750" s="4">
        <v>160</v>
      </c>
      <c r="O750" s="9" t="s">
        <v>50</v>
      </c>
      <c r="P750" s="5">
        <v>7.2</v>
      </c>
      <c r="Q750" s="5">
        <v>374.4</v>
      </c>
      <c r="R750" s="4">
        <v>126.02215599999998</v>
      </c>
      <c r="S750" s="4" t="s">
        <v>60</v>
      </c>
      <c r="T750" s="67">
        <v>42704</v>
      </c>
      <c r="U750" s="67">
        <v>42558</v>
      </c>
      <c r="V750" s="4" t="s">
        <v>316</v>
      </c>
      <c r="W750" s="4" t="s">
        <v>1674</v>
      </c>
      <c r="X750" s="173" t="str">
        <f t="array" ref="X7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50" s="173">
        <f t="array" ref="Y7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72.649999999999991</v>
      </c>
      <c r="Z750" s="173">
        <f>Table1[[#This Row],[V2.0 TEC Requirement (kWh/wk)]]*52/3</f>
        <v>1259.2666666666667</v>
      </c>
      <c r="AA750" s="173">
        <f>IF(ISNUMBER(Table1[[#This Row],[Typical Electricity Consumption (TEC) (kWh/yr)]]),Table1[[#This Row],[Typical Electricity Consumption (TEC) (kWh/yr)]]-IF(Table1[[#This Row],[Maximum Document Size Width]]&gt;=275,A3_Annual,0),"")</f>
        <v>126.02215599999998</v>
      </c>
      <c r="AB750" s="173">
        <f t="array" ref="AB7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633.9</v>
      </c>
    </row>
    <row r="751" spans="1:28" ht="69">
      <c r="A751" s="3">
        <v>2285550</v>
      </c>
      <c r="B751" s="4" t="s">
        <v>1659</v>
      </c>
      <c r="C751" s="4" t="s">
        <v>1660</v>
      </c>
      <c r="D751" s="4" t="s">
        <v>1675</v>
      </c>
      <c r="E751" s="4" t="s">
        <v>1675</v>
      </c>
      <c r="F751" s="4"/>
      <c r="G751" s="4" t="s">
        <v>55</v>
      </c>
      <c r="H751" s="4" t="s">
        <v>48</v>
      </c>
      <c r="I751" s="4">
        <v>340</v>
      </c>
      <c r="J751" s="4">
        <v>0</v>
      </c>
      <c r="K751" s="4"/>
      <c r="L751" s="4" t="s">
        <v>297</v>
      </c>
      <c r="M751" s="4" t="s">
        <v>14</v>
      </c>
      <c r="N751" s="4">
        <v>160</v>
      </c>
      <c r="O751" s="9" t="s">
        <v>50</v>
      </c>
      <c r="P751" s="5">
        <v>7.2</v>
      </c>
      <c r="Q751" s="5">
        <v>374.4</v>
      </c>
      <c r="R751" s="4">
        <v>126.02215599999998</v>
      </c>
      <c r="S751" s="4" t="s">
        <v>60</v>
      </c>
      <c r="T751" s="67">
        <v>42704</v>
      </c>
      <c r="U751" s="67">
        <v>42558</v>
      </c>
      <c r="V751" s="4" t="s">
        <v>316</v>
      </c>
      <c r="W751" s="4" t="s">
        <v>1676</v>
      </c>
      <c r="X751" s="173" t="str">
        <f t="array" ref="X7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751" s="173">
        <f t="array" ref="Y7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72.649999999999991</v>
      </c>
      <c r="Z751" s="173">
        <f>Table1[[#This Row],[V2.0 TEC Requirement (kWh/wk)]]*52/3</f>
        <v>1259.2666666666667</v>
      </c>
      <c r="AA751" s="173">
        <f>IF(ISNUMBER(Table1[[#This Row],[Typical Electricity Consumption (TEC) (kWh/yr)]]),Table1[[#This Row],[Typical Electricity Consumption (TEC) (kWh/yr)]]-IF(Table1[[#This Row],[Maximum Document Size Width]]&gt;=275,A3_Annual,0),"")</f>
        <v>126.02215599999998</v>
      </c>
      <c r="AB751" s="173">
        <f t="array" ref="AB7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633.9</v>
      </c>
    </row>
    <row r="752" spans="1:28" ht="69">
      <c r="A752" s="3">
        <v>2302318</v>
      </c>
      <c r="B752" s="4" t="s">
        <v>1659</v>
      </c>
      <c r="C752" s="4" t="s">
        <v>1660</v>
      </c>
      <c r="D752" s="4" t="s">
        <v>1677</v>
      </c>
      <c r="E752" s="4" t="s">
        <v>1677</v>
      </c>
      <c r="F752" s="4"/>
      <c r="G752" s="4" t="s">
        <v>282</v>
      </c>
      <c r="H752" s="4" t="s">
        <v>48</v>
      </c>
      <c r="I752" s="4">
        <v>310</v>
      </c>
      <c r="J752" s="4">
        <v>432</v>
      </c>
      <c r="K752" s="4"/>
      <c r="L752" s="4" t="s">
        <v>283</v>
      </c>
      <c r="M752" s="4" t="s">
        <v>14</v>
      </c>
      <c r="N752" s="4">
        <v>150</v>
      </c>
      <c r="O752" s="9" t="s">
        <v>81</v>
      </c>
      <c r="P752" s="5">
        <v>3</v>
      </c>
      <c r="Q752" s="5">
        <v>156</v>
      </c>
      <c r="R752" s="4">
        <v>57.233800000000009</v>
      </c>
      <c r="S752" s="4" t="s">
        <v>60</v>
      </c>
      <c r="T752" s="67">
        <v>43101</v>
      </c>
      <c r="U752" s="67">
        <v>42956</v>
      </c>
      <c r="V752" s="4" t="s">
        <v>316</v>
      </c>
      <c r="W752" s="4" t="s">
        <v>1678</v>
      </c>
      <c r="X752" s="173" t="str">
        <f t="array" ref="X7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2" s="173">
        <f t="array" ref="Y7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71.75</v>
      </c>
      <c r="Z752" s="173">
        <f>Table1[[#This Row],[V2.0 TEC Requirement (kWh/wk)]]*52/3</f>
        <v>1243.6666666666667</v>
      </c>
      <c r="AA752" s="173">
        <f>IF(ISNUMBER(Table1[[#This Row],[Typical Electricity Consumption (TEC) (kWh/yr)]]),Table1[[#This Row],[Typical Electricity Consumption (TEC) (kWh/yr)]]-IF(Table1[[#This Row],[Maximum Document Size Width]]&gt;=275,A3_Annual,0),"")</f>
        <v>57.233800000000009</v>
      </c>
      <c r="AB752" s="173">
        <f t="array" ref="AB7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758.1</v>
      </c>
    </row>
    <row r="753" spans="1:28" ht="69">
      <c r="A753" s="3">
        <v>2265498</v>
      </c>
      <c r="B753" s="4" t="s">
        <v>1659</v>
      </c>
      <c r="C753" s="4" t="s">
        <v>1660</v>
      </c>
      <c r="D753" s="4" t="s">
        <v>1679</v>
      </c>
      <c r="E753" s="4" t="s">
        <v>1679</v>
      </c>
      <c r="F753" s="4"/>
      <c r="G753" s="4" t="s">
        <v>282</v>
      </c>
      <c r="H753" s="4" t="s">
        <v>48</v>
      </c>
      <c r="I753" s="4">
        <v>310</v>
      </c>
      <c r="J753" s="4">
        <v>432</v>
      </c>
      <c r="K753" s="4"/>
      <c r="L753" s="4" t="s">
        <v>283</v>
      </c>
      <c r="M753" s="4" t="s">
        <v>11</v>
      </c>
      <c r="N753" s="4">
        <v>130</v>
      </c>
      <c r="O753" s="9" t="s">
        <v>81</v>
      </c>
      <c r="P753" s="5">
        <v>2.1</v>
      </c>
      <c r="Q753" s="5">
        <v>109.2</v>
      </c>
      <c r="R753" s="4">
        <v>54.828800000000001</v>
      </c>
      <c r="S753" s="4" t="s">
        <v>60</v>
      </c>
      <c r="T753" s="67">
        <v>42643</v>
      </c>
      <c r="U753" s="67">
        <v>42463</v>
      </c>
      <c r="V753" s="4" t="s">
        <v>316</v>
      </c>
      <c r="W753" s="4" t="s">
        <v>1680</v>
      </c>
      <c r="X753" s="173" t="str">
        <f t="array" ref="X7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3" s="173">
        <f t="array" ref="Y7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42.15</v>
      </c>
      <c r="Z753" s="173">
        <f>Table1[[#This Row],[V2.0 TEC Requirement (kWh/wk)]]*52/3</f>
        <v>730.59999999999991</v>
      </c>
      <c r="AA753" s="173">
        <f>IF(ISNUMBER(Table1[[#This Row],[Typical Electricity Consumption (TEC) (kWh/yr)]]),Table1[[#This Row],[Typical Electricity Consumption (TEC) (kWh/yr)]]-IF(Table1[[#This Row],[Maximum Document Size Width]]&gt;=275,A3_Annual,0),"")</f>
        <v>54.828800000000001</v>
      </c>
      <c r="AB753" s="173">
        <f t="array" ref="AB7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264.8</v>
      </c>
    </row>
    <row r="754" spans="1:28" ht="69">
      <c r="A754" s="3">
        <v>2265501</v>
      </c>
      <c r="B754" s="4" t="s">
        <v>1659</v>
      </c>
      <c r="C754" s="4" t="s">
        <v>1660</v>
      </c>
      <c r="D754" s="4" t="s">
        <v>1681</v>
      </c>
      <c r="E754" s="4" t="s">
        <v>1681</v>
      </c>
      <c r="F754" s="4"/>
      <c r="G754" s="4" t="s">
        <v>282</v>
      </c>
      <c r="H754" s="4" t="s">
        <v>48</v>
      </c>
      <c r="I754" s="4">
        <v>310</v>
      </c>
      <c r="J754" s="4">
        <v>432</v>
      </c>
      <c r="K754" s="4"/>
      <c r="L754" s="4" t="s">
        <v>283</v>
      </c>
      <c r="M754" s="4" t="s">
        <v>11</v>
      </c>
      <c r="N754" s="4">
        <v>150</v>
      </c>
      <c r="O754" s="9" t="s">
        <v>81</v>
      </c>
      <c r="P754" s="5">
        <v>2.2999999999999998</v>
      </c>
      <c r="Q754" s="5">
        <v>119.6</v>
      </c>
      <c r="R754" s="4">
        <v>48.266400000000004</v>
      </c>
      <c r="S754" s="4" t="s">
        <v>60</v>
      </c>
      <c r="T754" s="67">
        <v>42643</v>
      </c>
      <c r="U754" s="67">
        <v>42463</v>
      </c>
      <c r="V754" s="4" t="s">
        <v>316</v>
      </c>
      <c r="W754" s="4" t="s">
        <v>1682</v>
      </c>
      <c r="X754" s="173" t="str">
        <f t="array" ref="X7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4" s="173">
        <f t="array" ref="Y7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54.15</v>
      </c>
      <c r="Z754" s="173">
        <f>Table1[[#This Row],[V2.0 TEC Requirement (kWh/wk)]]*52/3</f>
        <v>938.59999999999991</v>
      </c>
      <c r="AA754" s="173">
        <f>IF(ISNUMBER(Table1[[#This Row],[Typical Electricity Consumption (TEC) (kWh/yr)]]),Table1[[#This Row],[Typical Electricity Consumption (TEC) (kWh/yr)]]-IF(Table1[[#This Row],[Maximum Document Size Width]]&gt;=275,A3_Annual,0),"")</f>
        <v>48.266400000000004</v>
      </c>
      <c r="AB754" s="173">
        <f t="array" ref="AB7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340.8</v>
      </c>
    </row>
    <row r="755" spans="1:28" ht="69">
      <c r="A755" s="3">
        <v>2265502</v>
      </c>
      <c r="B755" s="4" t="s">
        <v>1659</v>
      </c>
      <c r="C755" s="4" t="s">
        <v>1660</v>
      </c>
      <c r="D755" s="4" t="s">
        <v>1683</v>
      </c>
      <c r="E755" s="4" t="s">
        <v>1683</v>
      </c>
      <c r="F755" s="4"/>
      <c r="G755" s="4" t="s">
        <v>282</v>
      </c>
      <c r="H755" s="4" t="s">
        <v>48</v>
      </c>
      <c r="I755" s="4">
        <v>310</v>
      </c>
      <c r="J755" s="4">
        <v>432</v>
      </c>
      <c r="K755" s="4"/>
      <c r="L755" s="4" t="s">
        <v>283</v>
      </c>
      <c r="M755" s="4" t="s">
        <v>11</v>
      </c>
      <c r="N755" s="4">
        <v>150</v>
      </c>
      <c r="O755" s="9" t="s">
        <v>81</v>
      </c>
      <c r="P755" s="5">
        <v>2.2999999999999998</v>
      </c>
      <c r="Q755" s="5">
        <v>119.6</v>
      </c>
      <c r="R755" s="4">
        <v>48.266400000000004</v>
      </c>
      <c r="S755" s="4" t="s">
        <v>60</v>
      </c>
      <c r="T755" s="67">
        <v>42643</v>
      </c>
      <c r="U755" s="67">
        <v>42463</v>
      </c>
      <c r="V755" s="4" t="s">
        <v>316</v>
      </c>
      <c r="W755" s="4" t="s">
        <v>1684</v>
      </c>
      <c r="X755" s="173" t="str">
        <f t="array" ref="X7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5" s="173">
        <f t="array" ref="Y7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54.15</v>
      </c>
      <c r="Z755" s="173">
        <f>Table1[[#This Row],[V2.0 TEC Requirement (kWh/wk)]]*52/3</f>
        <v>938.59999999999991</v>
      </c>
      <c r="AA755" s="173">
        <f>IF(ISNUMBER(Table1[[#This Row],[Typical Electricity Consumption (TEC) (kWh/yr)]]),Table1[[#This Row],[Typical Electricity Consumption (TEC) (kWh/yr)]]-IF(Table1[[#This Row],[Maximum Document Size Width]]&gt;=275,A3_Annual,0),"")</f>
        <v>48.266400000000004</v>
      </c>
      <c r="AB755" s="173">
        <f t="array" ref="AB7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340.8</v>
      </c>
    </row>
    <row r="756" spans="1:28" ht="69">
      <c r="A756" s="3">
        <v>2302317</v>
      </c>
      <c r="B756" s="4" t="s">
        <v>1659</v>
      </c>
      <c r="C756" s="4" t="s">
        <v>1660</v>
      </c>
      <c r="D756" s="4" t="s">
        <v>1685</v>
      </c>
      <c r="E756" s="4" t="s">
        <v>1685</v>
      </c>
      <c r="F756" s="4"/>
      <c r="G756" s="4" t="s">
        <v>282</v>
      </c>
      <c r="H756" s="4" t="s">
        <v>48</v>
      </c>
      <c r="I756" s="4">
        <v>310</v>
      </c>
      <c r="J756" s="4">
        <v>432</v>
      </c>
      <c r="K756" s="4"/>
      <c r="L756" s="4" t="s">
        <v>283</v>
      </c>
      <c r="M756" s="4" t="s">
        <v>11</v>
      </c>
      <c r="N756" s="4">
        <v>190</v>
      </c>
      <c r="O756" s="9" t="s">
        <v>81</v>
      </c>
      <c r="P756" s="5">
        <v>4.2</v>
      </c>
      <c r="Q756" s="5">
        <v>218.4</v>
      </c>
      <c r="R756" s="4">
        <v>74.191000000000003</v>
      </c>
      <c r="S756" s="4" t="s">
        <v>60</v>
      </c>
      <c r="T756" s="67">
        <v>43070</v>
      </c>
      <c r="U756" s="67">
        <v>42956</v>
      </c>
      <c r="V756" s="4" t="s">
        <v>316</v>
      </c>
      <c r="W756" s="4" t="s">
        <v>1686</v>
      </c>
      <c r="X756" s="173" t="str">
        <f t="array" ref="X7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6" s="173">
        <f t="array" ref="Y7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78.149999999999991</v>
      </c>
      <c r="Z756" s="173">
        <f>Table1[[#This Row],[V2.0 TEC Requirement (kWh/wk)]]*52/3</f>
        <v>1354.6</v>
      </c>
      <c r="AA756" s="173">
        <f>IF(ISNUMBER(Table1[[#This Row],[Typical Electricity Consumption (TEC) (kWh/yr)]]),Table1[[#This Row],[Typical Electricity Consumption (TEC) (kWh/yr)]]-IF(Table1[[#This Row],[Maximum Document Size Width]]&gt;=275,A3_Annual,0),"")</f>
        <v>74.191000000000003</v>
      </c>
      <c r="AB756" s="173">
        <f t="array" ref="AB7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492.8</v>
      </c>
    </row>
    <row r="757" spans="1:28" ht="34.9">
      <c r="A757" s="3">
        <v>2306795</v>
      </c>
      <c r="B757" s="4" t="s">
        <v>1687</v>
      </c>
      <c r="C757" s="4" t="s">
        <v>1688</v>
      </c>
      <c r="D757" s="4" t="s">
        <v>1689</v>
      </c>
      <c r="E757" s="4" t="s">
        <v>1689</v>
      </c>
      <c r="F757" s="4"/>
      <c r="G757" s="4" t="s">
        <v>47</v>
      </c>
      <c r="H757" s="4" t="s">
        <v>48</v>
      </c>
      <c r="I757" s="4">
        <v>305</v>
      </c>
      <c r="J757" s="4">
        <v>457</v>
      </c>
      <c r="K757" s="4"/>
      <c r="L757" s="4" t="s">
        <v>49</v>
      </c>
      <c r="M757" s="4" t="s">
        <v>14</v>
      </c>
      <c r="N757" s="4">
        <v>26</v>
      </c>
      <c r="O757" s="9" t="s">
        <v>50</v>
      </c>
      <c r="P757" s="5">
        <v>1.5</v>
      </c>
      <c r="Q757" s="5">
        <v>78</v>
      </c>
      <c r="R757" s="4">
        <v>24.993799999999997</v>
      </c>
      <c r="S757" s="4" t="s">
        <v>60</v>
      </c>
      <c r="T757" s="67">
        <v>43069</v>
      </c>
      <c r="U757" s="67">
        <v>43031</v>
      </c>
      <c r="V757" s="4" t="s">
        <v>56</v>
      </c>
      <c r="W757" s="4" t="s">
        <v>1690</v>
      </c>
      <c r="X757" s="173" t="str">
        <f t="array" ref="X7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7" s="173">
        <f t="array" ref="Y7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3.7299999999999995</v>
      </c>
      <c r="Z757" s="173">
        <f>Table1[[#This Row],[V2.0 TEC Requirement (kWh/wk)]]*52/3</f>
        <v>64.653333333333322</v>
      </c>
      <c r="AA757" s="173">
        <f>IF(ISNUMBER(Table1[[#This Row],[Typical Electricity Consumption (TEC) (kWh/yr)]]),Table1[[#This Row],[Typical Electricity Consumption (TEC) (kWh/yr)]]-IF(Table1[[#This Row],[Maximum Document Size Width]]&gt;=275,A3_Annual,0),"")</f>
        <v>24.993799999999997</v>
      </c>
      <c r="AB757" s="173">
        <f t="array" ref="AB7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19.300000000000004</v>
      </c>
    </row>
    <row r="758" spans="1:28" ht="34.9">
      <c r="A758" s="3">
        <v>2252916</v>
      </c>
      <c r="B758" s="4" t="s">
        <v>1687</v>
      </c>
      <c r="C758" s="4" t="s">
        <v>1688</v>
      </c>
      <c r="D758" s="4" t="s">
        <v>1691</v>
      </c>
      <c r="E758" s="4" t="s">
        <v>1691</v>
      </c>
      <c r="F758" s="4"/>
      <c r="G758" s="4" t="s">
        <v>47</v>
      </c>
      <c r="H758" s="4" t="s">
        <v>48</v>
      </c>
      <c r="I758" s="4">
        <v>320</v>
      </c>
      <c r="J758" s="4">
        <v>450</v>
      </c>
      <c r="K758" s="4"/>
      <c r="L758" s="4" t="s">
        <v>49</v>
      </c>
      <c r="M758" s="4" t="s">
        <v>14</v>
      </c>
      <c r="N758" s="4">
        <v>30</v>
      </c>
      <c r="O758" s="9" t="s">
        <v>50</v>
      </c>
      <c r="P758" s="5">
        <v>1.8</v>
      </c>
      <c r="Q758" s="5">
        <v>93.6</v>
      </c>
      <c r="R758" s="4">
        <v>28.469133333333339</v>
      </c>
      <c r="S758" s="4" t="s">
        <v>60</v>
      </c>
      <c r="T758" s="67">
        <v>42398</v>
      </c>
      <c r="U758" s="67">
        <v>42317</v>
      </c>
      <c r="V758" s="4" t="s">
        <v>56</v>
      </c>
      <c r="W758" s="4" t="s">
        <v>1692</v>
      </c>
      <c r="X758" s="173" t="str">
        <f t="array" ref="X7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8" s="173">
        <f t="array" ref="Y7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758" s="173">
        <f>Table1[[#This Row],[V2.0 TEC Requirement (kWh/wk)]]*52/3</f>
        <v>73.666666666666671</v>
      </c>
      <c r="AA758" s="173">
        <f>IF(ISNUMBER(Table1[[#This Row],[Typical Electricity Consumption (TEC) (kWh/yr)]]),Table1[[#This Row],[Typical Electricity Consumption (TEC) (kWh/yr)]]-IF(Table1[[#This Row],[Maximum Document Size Width]]&gt;=275,A3_Annual,0),"")</f>
        <v>28.469133333333339</v>
      </c>
      <c r="AB758" s="173">
        <f t="array" ref="AB7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759" spans="1:28" ht="34.9">
      <c r="A759" s="3">
        <v>2307334</v>
      </c>
      <c r="B759" s="4" t="s">
        <v>1687</v>
      </c>
      <c r="C759" s="4" t="s">
        <v>1688</v>
      </c>
      <c r="D759" s="4" t="s">
        <v>1693</v>
      </c>
      <c r="E759" s="4" t="s">
        <v>1693</v>
      </c>
      <c r="F759" s="4"/>
      <c r="G759" s="4" t="s">
        <v>47</v>
      </c>
      <c r="H759" s="4" t="s">
        <v>48</v>
      </c>
      <c r="I759" s="4">
        <v>320</v>
      </c>
      <c r="J759" s="4">
        <v>450</v>
      </c>
      <c r="K759" s="4"/>
      <c r="L759" s="4" t="s">
        <v>49</v>
      </c>
      <c r="M759" s="4" t="s">
        <v>14</v>
      </c>
      <c r="N759" s="4">
        <v>30</v>
      </c>
      <c r="O759" s="9" t="s">
        <v>50</v>
      </c>
      <c r="P759" s="5">
        <v>1.8</v>
      </c>
      <c r="Q759" s="5">
        <v>93.6</v>
      </c>
      <c r="R759" s="4">
        <v>28.430133333333345</v>
      </c>
      <c r="S759" s="4" t="s">
        <v>60</v>
      </c>
      <c r="T759" s="67">
        <v>43090</v>
      </c>
      <c r="U759" s="67">
        <v>43031</v>
      </c>
      <c r="V759" s="4" t="s">
        <v>56</v>
      </c>
      <c r="W759" s="4" t="s">
        <v>1694</v>
      </c>
      <c r="X759" s="173" t="str">
        <f t="array" ref="X7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59" s="173">
        <f t="array" ref="Y7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759" s="173">
        <f>Table1[[#This Row],[V2.0 TEC Requirement (kWh/wk)]]*52/3</f>
        <v>73.666666666666671</v>
      </c>
      <c r="AA759" s="173">
        <f>IF(ISNUMBER(Table1[[#This Row],[Typical Electricity Consumption (TEC) (kWh/yr)]]),Table1[[#This Row],[Typical Electricity Consumption (TEC) (kWh/yr)]]-IF(Table1[[#This Row],[Maximum Document Size Width]]&gt;=275,A3_Annual,0),"")</f>
        <v>28.430133333333345</v>
      </c>
      <c r="AB759" s="173">
        <f t="array" ref="AB7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760" spans="1:28" ht="34.9">
      <c r="A760" s="3">
        <v>2248040</v>
      </c>
      <c r="B760" s="4" t="s">
        <v>1687</v>
      </c>
      <c r="C760" s="4" t="s">
        <v>1688</v>
      </c>
      <c r="D760" s="4" t="s">
        <v>1695</v>
      </c>
      <c r="E760" s="4" t="s">
        <v>1695</v>
      </c>
      <c r="F760" s="4"/>
      <c r="G760" s="4" t="s">
        <v>47</v>
      </c>
      <c r="H760" s="4" t="s">
        <v>48</v>
      </c>
      <c r="I760" s="4">
        <v>320</v>
      </c>
      <c r="J760" s="4">
        <v>450</v>
      </c>
      <c r="K760" s="4"/>
      <c r="L760" s="4" t="s">
        <v>49</v>
      </c>
      <c r="M760" s="4" t="s">
        <v>14</v>
      </c>
      <c r="N760" s="4">
        <v>30</v>
      </c>
      <c r="O760" s="9" t="s">
        <v>50</v>
      </c>
      <c r="P760" s="5">
        <v>1.7</v>
      </c>
      <c r="Q760" s="5">
        <v>88.4</v>
      </c>
      <c r="R760" s="4">
        <v>27.684799999999999</v>
      </c>
      <c r="S760" s="4" t="s">
        <v>60</v>
      </c>
      <c r="T760" s="67">
        <v>42340</v>
      </c>
      <c r="U760" s="67">
        <v>42257</v>
      </c>
      <c r="V760" s="4" t="s">
        <v>56</v>
      </c>
      <c r="W760" s="4" t="s">
        <v>1696</v>
      </c>
      <c r="X760" s="173" t="str">
        <f t="array" ref="X7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0" s="173">
        <f t="array" ref="Y7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760" s="173">
        <f>Table1[[#This Row],[V2.0 TEC Requirement (kWh/wk)]]*52/3</f>
        <v>73.666666666666671</v>
      </c>
      <c r="AA760" s="173">
        <f>IF(ISNUMBER(Table1[[#This Row],[Typical Electricity Consumption (TEC) (kWh/yr)]]),Table1[[#This Row],[Typical Electricity Consumption (TEC) (kWh/yr)]]-IF(Table1[[#This Row],[Maximum Document Size Width]]&gt;=275,A3_Annual,0),"")</f>
        <v>27.684799999999999</v>
      </c>
      <c r="AB760" s="173">
        <f t="array" ref="AB7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761" spans="1:28" ht="34.9">
      <c r="A761" s="3">
        <v>2307095</v>
      </c>
      <c r="B761" s="4" t="s">
        <v>1687</v>
      </c>
      <c r="C761" s="4" t="s">
        <v>1688</v>
      </c>
      <c r="D761" s="4" t="s">
        <v>1697</v>
      </c>
      <c r="E761" s="4" t="s">
        <v>1697</v>
      </c>
      <c r="F761" s="4"/>
      <c r="G761" s="4" t="s">
        <v>47</v>
      </c>
      <c r="H761" s="4" t="s">
        <v>48</v>
      </c>
      <c r="I761" s="4">
        <v>320</v>
      </c>
      <c r="J761" s="4">
        <v>450</v>
      </c>
      <c r="K761" s="4"/>
      <c r="L761" s="4" t="s">
        <v>49</v>
      </c>
      <c r="M761" s="4" t="s">
        <v>14</v>
      </c>
      <c r="N761" s="4">
        <v>30</v>
      </c>
      <c r="O761" s="9" t="s">
        <v>50</v>
      </c>
      <c r="P761" s="5">
        <v>1.7</v>
      </c>
      <c r="Q761" s="5">
        <v>88.4</v>
      </c>
      <c r="R761" s="4">
        <v>27.62413333333334</v>
      </c>
      <c r="S761" s="4" t="s">
        <v>60</v>
      </c>
      <c r="T761" s="67">
        <v>43090</v>
      </c>
      <c r="U761" s="67">
        <v>43031</v>
      </c>
      <c r="V761" s="4" t="s">
        <v>56</v>
      </c>
      <c r="W761" s="4" t="s">
        <v>1698</v>
      </c>
      <c r="X761" s="173" t="str">
        <f t="array" ref="X7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1" s="173">
        <f t="array" ref="Y7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761" s="173">
        <f>Table1[[#This Row],[V2.0 TEC Requirement (kWh/wk)]]*52/3</f>
        <v>73.666666666666671</v>
      </c>
      <c r="AA761" s="173">
        <f>IF(ISNUMBER(Table1[[#This Row],[Typical Electricity Consumption (TEC) (kWh/yr)]]),Table1[[#This Row],[Typical Electricity Consumption (TEC) (kWh/yr)]]-IF(Table1[[#This Row],[Maximum Document Size Width]]&gt;=275,A3_Annual,0),"")</f>
        <v>27.62413333333334</v>
      </c>
      <c r="AB761" s="173">
        <f t="array" ref="AB7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762" spans="1:28" ht="34.9">
      <c r="A762" s="3">
        <v>2252917</v>
      </c>
      <c r="B762" s="4" t="s">
        <v>1687</v>
      </c>
      <c r="C762" s="4" t="s">
        <v>1688</v>
      </c>
      <c r="D762" s="4" t="s">
        <v>1699</v>
      </c>
      <c r="E762" s="4" t="s">
        <v>1699</v>
      </c>
      <c r="F762" s="4"/>
      <c r="G762" s="4" t="s">
        <v>47</v>
      </c>
      <c r="H762" s="4" t="s">
        <v>48</v>
      </c>
      <c r="I762" s="4">
        <v>320</v>
      </c>
      <c r="J762" s="4">
        <v>450</v>
      </c>
      <c r="K762" s="4"/>
      <c r="L762" s="4" t="s">
        <v>49</v>
      </c>
      <c r="M762" s="4" t="s">
        <v>14</v>
      </c>
      <c r="N762" s="4">
        <v>35</v>
      </c>
      <c r="O762" s="9" t="s">
        <v>50</v>
      </c>
      <c r="P762" s="5">
        <v>2</v>
      </c>
      <c r="Q762" s="5">
        <v>104</v>
      </c>
      <c r="R762" s="4">
        <v>31.8188</v>
      </c>
      <c r="S762" s="4" t="s">
        <v>60</v>
      </c>
      <c r="T762" s="67">
        <v>42398</v>
      </c>
      <c r="U762" s="67">
        <v>42317</v>
      </c>
      <c r="V762" s="4" t="s">
        <v>56</v>
      </c>
      <c r="W762" s="4" t="s">
        <v>1700</v>
      </c>
      <c r="X762" s="173" t="str">
        <f t="array" ref="X7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2" s="173">
        <f t="array" ref="Y7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762" s="173">
        <f>Table1[[#This Row],[V2.0 TEC Requirement (kWh/wk)]]*52/3</f>
        <v>91</v>
      </c>
      <c r="AA762" s="173">
        <f>IF(ISNUMBER(Table1[[#This Row],[Typical Electricity Consumption (TEC) (kWh/yr)]]),Table1[[#This Row],[Typical Electricity Consumption (TEC) (kWh/yr)]]-IF(Table1[[#This Row],[Maximum Document Size Width]]&gt;=275,A3_Annual,0),"")</f>
        <v>31.8188</v>
      </c>
      <c r="AB762" s="173">
        <f t="array" ref="AB7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763" spans="1:28" ht="34.9">
      <c r="A763" s="3">
        <v>2307335</v>
      </c>
      <c r="B763" s="4" t="s">
        <v>1687</v>
      </c>
      <c r="C763" s="4" t="s">
        <v>1688</v>
      </c>
      <c r="D763" s="4" t="s">
        <v>1701</v>
      </c>
      <c r="E763" s="4" t="s">
        <v>1701</v>
      </c>
      <c r="F763" s="4"/>
      <c r="G763" s="4" t="s">
        <v>47</v>
      </c>
      <c r="H763" s="4" t="s">
        <v>48</v>
      </c>
      <c r="I763" s="4">
        <v>320</v>
      </c>
      <c r="J763" s="4">
        <v>450</v>
      </c>
      <c r="K763" s="4"/>
      <c r="L763" s="4" t="s">
        <v>49</v>
      </c>
      <c r="M763" s="4" t="s">
        <v>14</v>
      </c>
      <c r="N763" s="4">
        <v>35</v>
      </c>
      <c r="O763" s="9" t="s">
        <v>50</v>
      </c>
      <c r="P763" s="5">
        <v>2</v>
      </c>
      <c r="Q763" s="5">
        <v>104</v>
      </c>
      <c r="R763" s="4">
        <v>31.8188</v>
      </c>
      <c r="S763" s="4" t="s">
        <v>60</v>
      </c>
      <c r="T763" s="67">
        <v>43090</v>
      </c>
      <c r="U763" s="67">
        <v>43031</v>
      </c>
      <c r="V763" s="4" t="s">
        <v>56</v>
      </c>
      <c r="W763" s="4" t="s">
        <v>1702</v>
      </c>
      <c r="X763" s="173" t="str">
        <f t="array" ref="X7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3" s="173">
        <f t="array" ref="Y7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763" s="173">
        <f>Table1[[#This Row],[V2.0 TEC Requirement (kWh/wk)]]*52/3</f>
        <v>91</v>
      </c>
      <c r="AA763" s="173">
        <f>IF(ISNUMBER(Table1[[#This Row],[Typical Electricity Consumption (TEC) (kWh/yr)]]),Table1[[#This Row],[Typical Electricity Consumption (TEC) (kWh/yr)]]-IF(Table1[[#This Row],[Maximum Document Size Width]]&gt;=275,A3_Annual,0),"")</f>
        <v>31.8188</v>
      </c>
      <c r="AB763" s="173">
        <f t="array" ref="AB7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764" spans="1:28" ht="34.9">
      <c r="A764" s="3">
        <v>2248042</v>
      </c>
      <c r="B764" s="4" t="s">
        <v>1687</v>
      </c>
      <c r="C764" s="4" t="s">
        <v>1688</v>
      </c>
      <c r="D764" s="4" t="s">
        <v>1703</v>
      </c>
      <c r="E764" s="4" t="s">
        <v>1703</v>
      </c>
      <c r="F764" s="4"/>
      <c r="G764" s="4" t="s">
        <v>47</v>
      </c>
      <c r="H764" s="4" t="s">
        <v>48</v>
      </c>
      <c r="I764" s="4">
        <v>320</v>
      </c>
      <c r="J764" s="4">
        <v>450</v>
      </c>
      <c r="K764" s="4"/>
      <c r="L764" s="4" t="s">
        <v>49</v>
      </c>
      <c r="M764" s="4" t="s">
        <v>14</v>
      </c>
      <c r="N764" s="4">
        <v>35</v>
      </c>
      <c r="O764" s="9" t="s">
        <v>50</v>
      </c>
      <c r="P764" s="5">
        <v>2</v>
      </c>
      <c r="Q764" s="5">
        <v>104</v>
      </c>
      <c r="R764" s="4">
        <v>30.700799999999997</v>
      </c>
      <c r="S764" s="4" t="s">
        <v>60</v>
      </c>
      <c r="T764" s="67">
        <v>42340</v>
      </c>
      <c r="U764" s="67">
        <v>42257</v>
      </c>
      <c r="V764" s="4" t="s">
        <v>56</v>
      </c>
      <c r="W764" s="4" t="s">
        <v>1704</v>
      </c>
      <c r="X764" s="173" t="str">
        <f t="array" ref="X7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4" s="173">
        <f t="array" ref="Y7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764" s="173">
        <f>Table1[[#This Row],[V2.0 TEC Requirement (kWh/wk)]]*52/3</f>
        <v>91</v>
      </c>
      <c r="AA764" s="173">
        <f>IF(ISNUMBER(Table1[[#This Row],[Typical Electricity Consumption (TEC) (kWh/yr)]]),Table1[[#This Row],[Typical Electricity Consumption (TEC) (kWh/yr)]]-IF(Table1[[#This Row],[Maximum Document Size Width]]&gt;=275,A3_Annual,0),"")</f>
        <v>30.700799999999997</v>
      </c>
      <c r="AB764" s="173">
        <f t="array" ref="AB7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765" spans="1:28" ht="34.9">
      <c r="A765" s="3">
        <v>2307096</v>
      </c>
      <c r="B765" s="4" t="s">
        <v>1687</v>
      </c>
      <c r="C765" s="4" t="s">
        <v>1688</v>
      </c>
      <c r="D765" s="4" t="s">
        <v>1705</v>
      </c>
      <c r="E765" s="4" t="s">
        <v>1705</v>
      </c>
      <c r="F765" s="4"/>
      <c r="G765" s="4" t="s">
        <v>47</v>
      </c>
      <c r="H765" s="4" t="s">
        <v>48</v>
      </c>
      <c r="I765" s="4">
        <v>320</v>
      </c>
      <c r="J765" s="4">
        <v>450</v>
      </c>
      <c r="K765" s="4"/>
      <c r="L765" s="4" t="s">
        <v>49</v>
      </c>
      <c r="M765" s="4" t="s">
        <v>14</v>
      </c>
      <c r="N765" s="4">
        <v>35</v>
      </c>
      <c r="O765" s="9" t="s">
        <v>50</v>
      </c>
      <c r="P765" s="5">
        <v>2</v>
      </c>
      <c r="Q765" s="5">
        <v>104</v>
      </c>
      <c r="R765" s="4">
        <v>30.700799999999997</v>
      </c>
      <c r="S765" s="4" t="s">
        <v>60</v>
      </c>
      <c r="T765" s="67">
        <v>43090</v>
      </c>
      <c r="U765" s="67">
        <v>43031</v>
      </c>
      <c r="V765" s="4" t="s">
        <v>56</v>
      </c>
      <c r="W765" s="4" t="s">
        <v>1706</v>
      </c>
      <c r="X765" s="173" t="str">
        <f t="array" ref="X7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5" s="173">
        <f t="array" ref="Y7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765" s="173">
        <f>Table1[[#This Row],[V2.0 TEC Requirement (kWh/wk)]]*52/3</f>
        <v>91</v>
      </c>
      <c r="AA765" s="173">
        <f>IF(ISNUMBER(Table1[[#This Row],[Typical Electricity Consumption (TEC) (kWh/yr)]]),Table1[[#This Row],[Typical Electricity Consumption (TEC) (kWh/yr)]]-IF(Table1[[#This Row],[Maximum Document Size Width]]&gt;=275,A3_Annual,0),"")</f>
        <v>30.700799999999997</v>
      </c>
      <c r="AB765" s="173">
        <f t="array" ref="AB7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766" spans="1:28" ht="34.9">
      <c r="A766" s="3">
        <v>2252918</v>
      </c>
      <c r="B766" s="4" t="s">
        <v>1687</v>
      </c>
      <c r="C766" s="4" t="s">
        <v>1688</v>
      </c>
      <c r="D766" s="4" t="s">
        <v>1707</v>
      </c>
      <c r="E766" s="4" t="s">
        <v>1707</v>
      </c>
      <c r="F766" s="4"/>
      <c r="G766" s="4" t="s">
        <v>47</v>
      </c>
      <c r="H766" s="4" t="s">
        <v>48</v>
      </c>
      <c r="I766" s="4">
        <v>320</v>
      </c>
      <c r="J766" s="4">
        <v>450</v>
      </c>
      <c r="K766" s="4"/>
      <c r="L766" s="4" t="s">
        <v>49</v>
      </c>
      <c r="M766" s="4" t="s">
        <v>14</v>
      </c>
      <c r="N766" s="4">
        <v>40</v>
      </c>
      <c r="O766" s="9" t="s">
        <v>50</v>
      </c>
      <c r="P766" s="5">
        <v>2.2999999999999998</v>
      </c>
      <c r="Q766" s="5">
        <v>119.6</v>
      </c>
      <c r="R766" s="4">
        <v>34.782799999999995</v>
      </c>
      <c r="S766" s="4" t="s">
        <v>60</v>
      </c>
      <c r="T766" s="67">
        <v>42398</v>
      </c>
      <c r="U766" s="67">
        <v>42317</v>
      </c>
      <c r="V766" s="4" t="s">
        <v>56</v>
      </c>
      <c r="W766" s="4" t="s">
        <v>1708</v>
      </c>
      <c r="X766" s="173" t="str">
        <f t="array" ref="X7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6" s="173">
        <f t="array" ref="Y7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766" s="173">
        <f>Table1[[#This Row],[V2.0 TEC Requirement (kWh/wk)]]*52/3</f>
        <v>108.33333333333333</v>
      </c>
      <c r="AA766" s="173">
        <f>IF(ISNUMBER(Table1[[#This Row],[Typical Electricity Consumption (TEC) (kWh/yr)]]),Table1[[#This Row],[Typical Electricity Consumption (TEC) (kWh/yr)]]-IF(Table1[[#This Row],[Maximum Document Size Width]]&gt;=275,A3_Annual,0),"")</f>
        <v>34.782799999999995</v>
      </c>
      <c r="AB766" s="173">
        <f t="array" ref="AB7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767" spans="1:28" ht="34.9">
      <c r="A767" s="3">
        <v>2307336</v>
      </c>
      <c r="B767" s="4" t="s">
        <v>1687</v>
      </c>
      <c r="C767" s="4" t="s">
        <v>1688</v>
      </c>
      <c r="D767" s="4" t="s">
        <v>1709</v>
      </c>
      <c r="E767" s="4" t="s">
        <v>1709</v>
      </c>
      <c r="F767" s="4"/>
      <c r="G767" s="4" t="s">
        <v>47</v>
      </c>
      <c r="H767" s="4" t="s">
        <v>48</v>
      </c>
      <c r="I767" s="4">
        <v>320</v>
      </c>
      <c r="J767" s="4">
        <v>450</v>
      </c>
      <c r="K767" s="4"/>
      <c r="L767" s="4" t="s">
        <v>49</v>
      </c>
      <c r="M767" s="4" t="s">
        <v>14</v>
      </c>
      <c r="N767" s="4">
        <v>40</v>
      </c>
      <c r="O767" s="9" t="s">
        <v>50</v>
      </c>
      <c r="P767" s="5">
        <v>2.2999999999999998</v>
      </c>
      <c r="Q767" s="5">
        <v>119.6</v>
      </c>
      <c r="R767" s="4">
        <v>34.782799999999995</v>
      </c>
      <c r="S767" s="4" t="s">
        <v>60</v>
      </c>
      <c r="T767" s="67">
        <v>43090</v>
      </c>
      <c r="U767" s="67">
        <v>43031</v>
      </c>
      <c r="V767" s="4" t="s">
        <v>56</v>
      </c>
      <c r="W767" s="4" t="s">
        <v>1710</v>
      </c>
      <c r="X767" s="173" t="str">
        <f t="array" ref="X7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7" s="173">
        <f t="array" ref="Y7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767" s="173">
        <f>Table1[[#This Row],[V2.0 TEC Requirement (kWh/wk)]]*52/3</f>
        <v>108.33333333333333</v>
      </c>
      <c r="AA767" s="173">
        <f>IF(ISNUMBER(Table1[[#This Row],[Typical Electricity Consumption (TEC) (kWh/yr)]]),Table1[[#This Row],[Typical Electricity Consumption (TEC) (kWh/yr)]]-IF(Table1[[#This Row],[Maximum Document Size Width]]&gt;=275,A3_Annual,0),"")</f>
        <v>34.782799999999995</v>
      </c>
      <c r="AB767" s="173">
        <f t="array" ref="AB7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768" spans="1:28" ht="34.9">
      <c r="A768" s="3">
        <v>2248045</v>
      </c>
      <c r="B768" s="4" t="s">
        <v>1687</v>
      </c>
      <c r="C768" s="4" t="s">
        <v>1688</v>
      </c>
      <c r="D768" s="4" t="s">
        <v>1711</v>
      </c>
      <c r="E768" s="4" t="s">
        <v>1711</v>
      </c>
      <c r="F768" s="4"/>
      <c r="G768" s="4" t="s">
        <v>47</v>
      </c>
      <c r="H768" s="4" t="s">
        <v>48</v>
      </c>
      <c r="I768" s="4">
        <v>320</v>
      </c>
      <c r="J768" s="4">
        <v>450</v>
      </c>
      <c r="K768" s="4"/>
      <c r="L768" s="4" t="s">
        <v>49</v>
      </c>
      <c r="M768" s="4" t="s">
        <v>14</v>
      </c>
      <c r="N768" s="4">
        <v>40</v>
      </c>
      <c r="O768" s="9" t="s">
        <v>50</v>
      </c>
      <c r="P768" s="5">
        <v>2.1</v>
      </c>
      <c r="Q768" s="5">
        <v>109.2</v>
      </c>
      <c r="R768" s="4">
        <v>32.858800000000002</v>
      </c>
      <c r="S768" s="4" t="s">
        <v>60</v>
      </c>
      <c r="T768" s="67">
        <v>42340</v>
      </c>
      <c r="U768" s="67">
        <v>42257</v>
      </c>
      <c r="V768" s="4" t="s">
        <v>56</v>
      </c>
      <c r="W768" s="4" t="s">
        <v>1712</v>
      </c>
      <c r="X768" s="173" t="str">
        <f t="array" ref="X76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8" s="173">
        <f t="array" ref="Y76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768" s="173">
        <f>Table1[[#This Row],[V2.0 TEC Requirement (kWh/wk)]]*52/3</f>
        <v>108.33333333333333</v>
      </c>
      <c r="AA768" s="173">
        <f>IF(ISNUMBER(Table1[[#This Row],[Typical Electricity Consumption (TEC) (kWh/yr)]]),Table1[[#This Row],[Typical Electricity Consumption (TEC) (kWh/yr)]]-IF(Table1[[#This Row],[Maximum Document Size Width]]&gt;=275,A3_Annual,0),"")</f>
        <v>32.858800000000002</v>
      </c>
      <c r="AB768" s="173">
        <f t="array" ref="AB76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769" spans="1:28" ht="34.9">
      <c r="A769" s="3">
        <v>2307097</v>
      </c>
      <c r="B769" s="4" t="s">
        <v>1687</v>
      </c>
      <c r="C769" s="4" t="s">
        <v>1688</v>
      </c>
      <c r="D769" s="4" t="s">
        <v>1713</v>
      </c>
      <c r="E769" s="4" t="s">
        <v>1713</v>
      </c>
      <c r="F769" s="4"/>
      <c r="G769" s="4" t="s">
        <v>47</v>
      </c>
      <c r="H769" s="4" t="s">
        <v>48</v>
      </c>
      <c r="I769" s="4">
        <v>320</v>
      </c>
      <c r="J769" s="4">
        <v>450</v>
      </c>
      <c r="K769" s="4"/>
      <c r="L769" s="4" t="s">
        <v>49</v>
      </c>
      <c r="M769" s="4" t="s">
        <v>14</v>
      </c>
      <c r="N769" s="4">
        <v>40</v>
      </c>
      <c r="O769" s="9" t="s">
        <v>50</v>
      </c>
      <c r="P769" s="5">
        <v>2.1</v>
      </c>
      <c r="Q769" s="5">
        <v>109.2</v>
      </c>
      <c r="R769" s="4">
        <v>32.858800000000002</v>
      </c>
      <c r="S769" s="4" t="s">
        <v>60</v>
      </c>
      <c r="T769" s="67">
        <v>43090</v>
      </c>
      <c r="U769" s="67">
        <v>43031</v>
      </c>
      <c r="V769" s="4" t="s">
        <v>56</v>
      </c>
      <c r="W769" s="4" t="s">
        <v>1714</v>
      </c>
      <c r="X769" s="173" t="str">
        <f t="array" ref="X76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69" s="173">
        <f t="array" ref="Y76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6.25</v>
      </c>
      <c r="Z769" s="173">
        <f>Table1[[#This Row],[V2.0 TEC Requirement (kWh/wk)]]*52/3</f>
        <v>108.33333333333333</v>
      </c>
      <c r="AA769" s="173">
        <f>IF(ISNUMBER(Table1[[#This Row],[Typical Electricity Consumption (TEC) (kWh/yr)]]),Table1[[#This Row],[Typical Electricity Consumption (TEC) (kWh/yr)]]-IF(Table1[[#This Row],[Maximum Document Size Width]]&gt;=275,A3_Annual,0),"")</f>
        <v>32.858800000000002</v>
      </c>
      <c r="AB769" s="173">
        <f t="array" ref="AB76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31.9</v>
      </c>
    </row>
    <row r="770" spans="1:28" ht="34.9">
      <c r="A770" s="3">
        <v>2263964</v>
      </c>
      <c r="B770" s="4" t="s">
        <v>1687</v>
      </c>
      <c r="C770" s="4" t="s">
        <v>1688</v>
      </c>
      <c r="D770" s="4" t="s">
        <v>1715</v>
      </c>
      <c r="E770" s="4" t="s">
        <v>1715</v>
      </c>
      <c r="F770" s="4"/>
      <c r="G770" s="4" t="s">
        <v>47</v>
      </c>
      <c r="H770" s="4" t="s">
        <v>48</v>
      </c>
      <c r="I770" s="4">
        <v>320</v>
      </c>
      <c r="J770" s="4">
        <v>450</v>
      </c>
      <c r="K770" s="4"/>
      <c r="L770" s="4" t="s">
        <v>49</v>
      </c>
      <c r="M770" s="4" t="s">
        <v>14</v>
      </c>
      <c r="N770" s="4">
        <v>50</v>
      </c>
      <c r="O770" s="9" t="s">
        <v>50</v>
      </c>
      <c r="P770" s="5">
        <v>3.4</v>
      </c>
      <c r="Q770" s="5">
        <v>176.8</v>
      </c>
      <c r="R770" s="4">
        <v>49.992800000000003</v>
      </c>
      <c r="S770" s="4" t="s">
        <v>60</v>
      </c>
      <c r="T770" s="67">
        <v>42521</v>
      </c>
      <c r="U770" s="67">
        <v>42437</v>
      </c>
      <c r="V770" s="4" t="s">
        <v>56</v>
      </c>
      <c r="W770" s="4" t="s">
        <v>1716</v>
      </c>
      <c r="X770" s="173" t="str">
        <f t="array" ref="X77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0" s="173">
        <f t="array" ref="Y77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770" s="173">
        <f>Table1[[#This Row],[V2.0 TEC Requirement (kWh/wk)]]*52/3</f>
        <v>143</v>
      </c>
      <c r="AA770" s="173">
        <f>IF(ISNUMBER(Table1[[#This Row],[Typical Electricity Consumption (TEC) (kWh/yr)]]),Table1[[#This Row],[Typical Electricity Consumption (TEC) (kWh/yr)]]-IF(Table1[[#This Row],[Maximum Document Size Width]]&gt;=275,A3_Annual,0),"")</f>
        <v>49.992800000000003</v>
      </c>
      <c r="AB770" s="173">
        <f t="array" ref="AB77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771" spans="1:28" ht="34.9">
      <c r="A771" s="3">
        <v>2307215</v>
      </c>
      <c r="B771" s="4" t="s">
        <v>1687</v>
      </c>
      <c r="C771" s="4" t="s">
        <v>1688</v>
      </c>
      <c r="D771" s="4" t="s">
        <v>1717</v>
      </c>
      <c r="E771" s="4" t="s">
        <v>1717</v>
      </c>
      <c r="F771" s="4"/>
      <c r="G771" s="4" t="s">
        <v>47</v>
      </c>
      <c r="H771" s="4" t="s">
        <v>48</v>
      </c>
      <c r="I771" s="4">
        <v>320</v>
      </c>
      <c r="J771" s="4">
        <v>450</v>
      </c>
      <c r="K771" s="4"/>
      <c r="L771" s="4" t="s">
        <v>49</v>
      </c>
      <c r="M771" s="4" t="s">
        <v>14</v>
      </c>
      <c r="N771" s="4">
        <v>50</v>
      </c>
      <c r="O771" s="9" t="s">
        <v>50</v>
      </c>
      <c r="P771" s="5">
        <v>3.4</v>
      </c>
      <c r="Q771" s="5">
        <v>176.8</v>
      </c>
      <c r="R771" s="4">
        <v>49.992800000000003</v>
      </c>
      <c r="S771" s="4" t="s">
        <v>60</v>
      </c>
      <c r="T771" s="67">
        <v>43118</v>
      </c>
      <c r="U771" s="67">
        <v>43031</v>
      </c>
      <c r="V771" s="4" t="s">
        <v>56</v>
      </c>
      <c r="W771" s="4" t="s">
        <v>1718</v>
      </c>
      <c r="X771" s="173" t="str">
        <f t="array" ref="X77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1" s="173">
        <f t="array" ref="Y77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771" s="173">
        <f>Table1[[#This Row],[V2.0 TEC Requirement (kWh/wk)]]*52/3</f>
        <v>143</v>
      </c>
      <c r="AA771" s="173">
        <f>IF(ISNUMBER(Table1[[#This Row],[Typical Electricity Consumption (TEC) (kWh/yr)]]),Table1[[#This Row],[Typical Electricity Consumption (TEC) (kWh/yr)]]-IF(Table1[[#This Row],[Maximum Document Size Width]]&gt;=275,A3_Annual,0),"")</f>
        <v>49.992800000000003</v>
      </c>
      <c r="AB771" s="173">
        <f t="array" ref="AB77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772" spans="1:28" ht="34.9">
      <c r="A772" s="3">
        <v>2263965</v>
      </c>
      <c r="B772" s="4" t="s">
        <v>1687</v>
      </c>
      <c r="C772" s="4" t="s">
        <v>1688</v>
      </c>
      <c r="D772" s="4" t="s">
        <v>1719</v>
      </c>
      <c r="E772" s="4" t="s">
        <v>1719</v>
      </c>
      <c r="F772" s="4"/>
      <c r="G772" s="4" t="s">
        <v>47</v>
      </c>
      <c r="H772" s="4" t="s">
        <v>48</v>
      </c>
      <c r="I772" s="4">
        <v>320</v>
      </c>
      <c r="J772" s="4">
        <v>450</v>
      </c>
      <c r="K772" s="4"/>
      <c r="L772" s="4" t="s">
        <v>49</v>
      </c>
      <c r="M772" s="4" t="s">
        <v>14</v>
      </c>
      <c r="N772" s="4">
        <v>50</v>
      </c>
      <c r="O772" s="9" t="s">
        <v>50</v>
      </c>
      <c r="P772" s="5">
        <v>3.4</v>
      </c>
      <c r="Q772" s="5">
        <v>176.8</v>
      </c>
      <c r="R772" s="4">
        <v>49.992800000000003</v>
      </c>
      <c r="S772" s="4" t="s">
        <v>60</v>
      </c>
      <c r="T772" s="67">
        <v>42521</v>
      </c>
      <c r="U772" s="67">
        <v>42437</v>
      </c>
      <c r="V772" s="4" t="s">
        <v>56</v>
      </c>
      <c r="W772" s="4" t="s">
        <v>1720</v>
      </c>
      <c r="X772" s="173" t="str">
        <f t="array" ref="X77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2" s="173">
        <f t="array" ref="Y77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772" s="173">
        <f>Table1[[#This Row],[V2.0 TEC Requirement (kWh/wk)]]*52/3</f>
        <v>143</v>
      </c>
      <c r="AA772" s="173">
        <f>IF(ISNUMBER(Table1[[#This Row],[Typical Electricity Consumption (TEC) (kWh/yr)]]),Table1[[#This Row],[Typical Electricity Consumption (TEC) (kWh/yr)]]-IF(Table1[[#This Row],[Maximum Document Size Width]]&gt;=275,A3_Annual,0),"")</f>
        <v>49.992800000000003</v>
      </c>
      <c r="AB772" s="173">
        <f t="array" ref="AB77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773" spans="1:28" ht="34.9">
      <c r="A773" s="3">
        <v>2307216</v>
      </c>
      <c r="B773" s="4" t="s">
        <v>1687</v>
      </c>
      <c r="C773" s="4" t="s">
        <v>1688</v>
      </c>
      <c r="D773" s="4" t="s">
        <v>1721</v>
      </c>
      <c r="E773" s="4" t="s">
        <v>1721</v>
      </c>
      <c r="F773" s="4"/>
      <c r="G773" s="4" t="s">
        <v>47</v>
      </c>
      <c r="H773" s="4" t="s">
        <v>48</v>
      </c>
      <c r="I773" s="4">
        <v>320</v>
      </c>
      <c r="J773" s="4">
        <v>450</v>
      </c>
      <c r="K773" s="4"/>
      <c r="L773" s="4" t="s">
        <v>49</v>
      </c>
      <c r="M773" s="4" t="s">
        <v>14</v>
      </c>
      <c r="N773" s="4">
        <v>50</v>
      </c>
      <c r="O773" s="9" t="s">
        <v>50</v>
      </c>
      <c r="P773" s="5">
        <v>3.4</v>
      </c>
      <c r="Q773" s="5">
        <v>176.8</v>
      </c>
      <c r="R773" s="4">
        <v>49.992800000000003</v>
      </c>
      <c r="S773" s="4" t="s">
        <v>60</v>
      </c>
      <c r="T773" s="67">
        <v>43118</v>
      </c>
      <c r="U773" s="67">
        <v>43031</v>
      </c>
      <c r="V773" s="4" t="s">
        <v>56</v>
      </c>
      <c r="W773" s="4" t="s">
        <v>1722</v>
      </c>
      <c r="X773" s="173" t="str">
        <f t="array" ref="X77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3" s="173">
        <f t="array" ref="Y77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773" s="173">
        <f>Table1[[#This Row],[V2.0 TEC Requirement (kWh/wk)]]*52/3</f>
        <v>143</v>
      </c>
      <c r="AA773" s="173">
        <f>IF(ISNUMBER(Table1[[#This Row],[Typical Electricity Consumption (TEC) (kWh/yr)]]),Table1[[#This Row],[Typical Electricity Consumption (TEC) (kWh/yr)]]-IF(Table1[[#This Row],[Maximum Document Size Width]]&gt;=275,A3_Annual,0),"")</f>
        <v>49.992800000000003</v>
      </c>
      <c r="AB773" s="173">
        <f t="array" ref="AB77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774" spans="1:28" ht="34.9">
      <c r="A774" s="3">
        <v>2263966</v>
      </c>
      <c r="B774" s="4" t="s">
        <v>1687</v>
      </c>
      <c r="C774" s="4" t="s">
        <v>1688</v>
      </c>
      <c r="D774" s="4" t="s">
        <v>1723</v>
      </c>
      <c r="E774" s="4" t="s">
        <v>1723</v>
      </c>
      <c r="F774" s="4"/>
      <c r="G774" s="4" t="s">
        <v>47</v>
      </c>
      <c r="H774" s="4" t="s">
        <v>48</v>
      </c>
      <c r="I774" s="4">
        <v>320</v>
      </c>
      <c r="J774" s="4">
        <v>450</v>
      </c>
      <c r="K774" s="4"/>
      <c r="L774" s="4" t="s">
        <v>49</v>
      </c>
      <c r="M774" s="4" t="s">
        <v>14</v>
      </c>
      <c r="N774" s="4">
        <v>60</v>
      </c>
      <c r="O774" s="9" t="s">
        <v>50</v>
      </c>
      <c r="P774" s="5">
        <v>4</v>
      </c>
      <c r="Q774" s="5">
        <v>208</v>
      </c>
      <c r="R774" s="4">
        <v>57.038800000000002</v>
      </c>
      <c r="S774" s="4" t="s">
        <v>60</v>
      </c>
      <c r="T774" s="67">
        <v>42521</v>
      </c>
      <c r="U774" s="67">
        <v>42437</v>
      </c>
      <c r="V774" s="4" t="s">
        <v>56</v>
      </c>
      <c r="W774" s="4" t="s">
        <v>1724</v>
      </c>
      <c r="X774" s="173" t="str">
        <f t="array" ref="X77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4" s="173">
        <f t="array" ref="Y77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74" s="173">
        <f>Table1[[#This Row],[V2.0 TEC Requirement (kWh/wk)]]*52/3</f>
        <v>177.66666666666666</v>
      </c>
      <c r="AA774" s="173">
        <f>IF(ISNUMBER(Table1[[#This Row],[Typical Electricity Consumption (TEC) (kWh/yr)]]),Table1[[#This Row],[Typical Electricity Consumption (TEC) (kWh/yr)]]-IF(Table1[[#This Row],[Maximum Document Size Width]]&gt;=275,A3_Annual,0),"")</f>
        <v>57.038800000000002</v>
      </c>
      <c r="AB774" s="173">
        <f t="array" ref="AB77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75" spans="1:28" ht="34.9">
      <c r="A775" s="3">
        <v>2307217</v>
      </c>
      <c r="B775" s="4" t="s">
        <v>1687</v>
      </c>
      <c r="C775" s="4" t="s">
        <v>1688</v>
      </c>
      <c r="D775" s="4" t="s">
        <v>1725</v>
      </c>
      <c r="E775" s="4" t="s">
        <v>1725</v>
      </c>
      <c r="F775" s="4"/>
      <c r="G775" s="4" t="s">
        <v>47</v>
      </c>
      <c r="H775" s="4" t="s">
        <v>48</v>
      </c>
      <c r="I775" s="4">
        <v>320</v>
      </c>
      <c r="J775" s="4">
        <v>450</v>
      </c>
      <c r="K775" s="4"/>
      <c r="L775" s="4" t="s">
        <v>49</v>
      </c>
      <c r="M775" s="4" t="s">
        <v>14</v>
      </c>
      <c r="N775" s="4">
        <v>60</v>
      </c>
      <c r="O775" s="9" t="s">
        <v>50</v>
      </c>
      <c r="P775" s="5">
        <v>4</v>
      </c>
      <c r="Q775" s="5">
        <v>208</v>
      </c>
      <c r="R775" s="4">
        <v>57.038800000000002</v>
      </c>
      <c r="S775" s="4" t="s">
        <v>60</v>
      </c>
      <c r="T775" s="67">
        <v>43118</v>
      </c>
      <c r="U775" s="67">
        <v>43031</v>
      </c>
      <c r="V775" s="4" t="s">
        <v>56</v>
      </c>
      <c r="W775" s="4" t="s">
        <v>1726</v>
      </c>
      <c r="X775" s="173" t="str">
        <f t="array" ref="X77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5" s="173">
        <f t="array" ref="Y77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75" s="173">
        <f>Table1[[#This Row],[V2.0 TEC Requirement (kWh/wk)]]*52/3</f>
        <v>177.66666666666666</v>
      </c>
      <c r="AA775" s="173">
        <f>IF(ISNUMBER(Table1[[#This Row],[Typical Electricity Consumption (TEC) (kWh/yr)]]),Table1[[#This Row],[Typical Electricity Consumption (TEC) (kWh/yr)]]-IF(Table1[[#This Row],[Maximum Document Size Width]]&gt;=275,A3_Annual,0),"")</f>
        <v>57.038800000000002</v>
      </c>
      <c r="AB775" s="173">
        <f t="array" ref="AB77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76" spans="1:28" ht="34.9">
      <c r="A776" s="3">
        <v>2263967</v>
      </c>
      <c r="B776" s="4" t="s">
        <v>1687</v>
      </c>
      <c r="C776" s="4" t="s">
        <v>1688</v>
      </c>
      <c r="D776" s="4" t="s">
        <v>1727</v>
      </c>
      <c r="E776" s="4" t="s">
        <v>1727</v>
      </c>
      <c r="F776" s="4"/>
      <c r="G776" s="4" t="s">
        <v>47</v>
      </c>
      <c r="H776" s="4" t="s">
        <v>48</v>
      </c>
      <c r="I776" s="4">
        <v>320</v>
      </c>
      <c r="J776" s="4">
        <v>450</v>
      </c>
      <c r="K776" s="4"/>
      <c r="L776" s="4" t="s">
        <v>49</v>
      </c>
      <c r="M776" s="4" t="s">
        <v>14</v>
      </c>
      <c r="N776" s="4">
        <v>60</v>
      </c>
      <c r="O776" s="9" t="s">
        <v>50</v>
      </c>
      <c r="P776" s="5">
        <v>4</v>
      </c>
      <c r="Q776" s="5">
        <v>208</v>
      </c>
      <c r="R776" s="4">
        <v>57.038800000000002</v>
      </c>
      <c r="S776" s="4" t="s">
        <v>60</v>
      </c>
      <c r="T776" s="67">
        <v>42521</v>
      </c>
      <c r="U776" s="67">
        <v>42437</v>
      </c>
      <c r="V776" s="4" t="s">
        <v>56</v>
      </c>
      <c r="W776" s="4" t="s">
        <v>1728</v>
      </c>
      <c r="X776" s="173" t="str">
        <f t="array" ref="X77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6" s="173">
        <f t="array" ref="Y77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76" s="173">
        <f>Table1[[#This Row],[V2.0 TEC Requirement (kWh/wk)]]*52/3</f>
        <v>177.66666666666666</v>
      </c>
      <c r="AA776" s="173">
        <f>IF(ISNUMBER(Table1[[#This Row],[Typical Electricity Consumption (TEC) (kWh/yr)]]),Table1[[#This Row],[Typical Electricity Consumption (TEC) (kWh/yr)]]-IF(Table1[[#This Row],[Maximum Document Size Width]]&gt;=275,A3_Annual,0),"")</f>
        <v>57.038800000000002</v>
      </c>
      <c r="AB776" s="173">
        <f t="array" ref="AB77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77" spans="1:28" ht="34.9">
      <c r="A777" s="3">
        <v>2307218</v>
      </c>
      <c r="B777" s="4" t="s">
        <v>1687</v>
      </c>
      <c r="C777" s="4" t="s">
        <v>1688</v>
      </c>
      <c r="D777" s="4" t="s">
        <v>1729</v>
      </c>
      <c r="E777" s="4" t="s">
        <v>1729</v>
      </c>
      <c r="F777" s="4"/>
      <c r="G777" s="4" t="s">
        <v>47</v>
      </c>
      <c r="H777" s="4" t="s">
        <v>48</v>
      </c>
      <c r="I777" s="4">
        <v>320</v>
      </c>
      <c r="J777" s="4">
        <v>450</v>
      </c>
      <c r="K777" s="4"/>
      <c r="L777" s="4" t="s">
        <v>49</v>
      </c>
      <c r="M777" s="4" t="s">
        <v>14</v>
      </c>
      <c r="N777" s="4">
        <v>60</v>
      </c>
      <c r="O777" s="9" t="s">
        <v>50</v>
      </c>
      <c r="P777" s="5">
        <v>4</v>
      </c>
      <c r="Q777" s="5">
        <v>208</v>
      </c>
      <c r="R777" s="4">
        <v>57.038800000000002</v>
      </c>
      <c r="S777" s="4" t="s">
        <v>60</v>
      </c>
      <c r="T777" s="67">
        <v>43118</v>
      </c>
      <c r="U777" s="67">
        <v>43031</v>
      </c>
      <c r="V777" s="4" t="s">
        <v>56</v>
      </c>
      <c r="W777" s="4" t="s">
        <v>1730</v>
      </c>
      <c r="X777" s="173" t="str">
        <f t="array" ref="X77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7" s="173">
        <f t="array" ref="Y77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10.25</v>
      </c>
      <c r="Z777" s="173">
        <f>Table1[[#This Row],[V2.0 TEC Requirement (kWh/wk)]]*52/3</f>
        <v>177.66666666666666</v>
      </c>
      <c r="AA777" s="173">
        <f>IF(ISNUMBER(Table1[[#This Row],[Typical Electricity Consumption (TEC) (kWh/yr)]]),Table1[[#This Row],[Typical Electricity Consumption (TEC) (kWh/yr)]]-IF(Table1[[#This Row],[Maximum Document Size Width]]&gt;=275,A3_Annual,0),"")</f>
        <v>57.038800000000002</v>
      </c>
      <c r="AB777" s="173">
        <f t="array" ref="AB77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44.2</v>
      </c>
    </row>
    <row r="778" spans="1:28" ht="34.9">
      <c r="A778" s="3">
        <v>2287190</v>
      </c>
      <c r="B778" s="4" t="s">
        <v>1687</v>
      </c>
      <c r="C778" s="4" t="s">
        <v>1688</v>
      </c>
      <c r="D778" s="4" t="s">
        <v>1731</v>
      </c>
      <c r="E778" s="4" t="s">
        <v>1731</v>
      </c>
      <c r="F778" s="4"/>
      <c r="G778" s="4" t="s">
        <v>47</v>
      </c>
      <c r="H778" s="4" t="s">
        <v>48</v>
      </c>
      <c r="I778" s="4">
        <v>319</v>
      </c>
      <c r="J778" s="4">
        <v>1292</v>
      </c>
      <c r="K778" s="4"/>
      <c r="L778" s="4" t="s">
        <v>49</v>
      </c>
      <c r="M778" s="4" t="s">
        <v>14</v>
      </c>
      <c r="N778" s="4">
        <v>65</v>
      </c>
      <c r="O778" s="9" t="s">
        <v>50</v>
      </c>
      <c r="P778" s="5">
        <v>6.8</v>
      </c>
      <c r="Q778" s="5">
        <v>353.6</v>
      </c>
      <c r="R778" s="4">
        <v>102.74160000000001</v>
      </c>
      <c r="S778" s="4" t="s">
        <v>60</v>
      </c>
      <c r="T778" s="67">
        <v>42852</v>
      </c>
      <c r="U778" s="67">
        <v>42723</v>
      </c>
      <c r="V778" s="4" t="s">
        <v>56</v>
      </c>
      <c r="W778" s="4" t="s">
        <v>1732</v>
      </c>
      <c r="X778" s="173" t="str">
        <f t="array" ref="X77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8" s="173">
        <f t="array" ref="Y77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778" s="173">
        <f>Table1[[#This Row],[V2.0 TEC Requirement (kWh/wk)]]*52/3</f>
        <v>195</v>
      </c>
      <c r="AA778" s="173">
        <f>IF(ISNUMBER(Table1[[#This Row],[Typical Electricity Consumption (TEC) (kWh/yr)]]),Table1[[#This Row],[Typical Electricity Consumption (TEC) (kWh/yr)]]-IF(Table1[[#This Row],[Maximum Document Size Width]]&gt;=275,A3_Annual,0),"")</f>
        <v>102.74160000000001</v>
      </c>
      <c r="AB778" s="173">
        <f t="array" ref="AB77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779" spans="1:28" ht="34.9">
      <c r="A779" s="3">
        <v>2302867</v>
      </c>
      <c r="B779" s="4" t="s">
        <v>1687</v>
      </c>
      <c r="C779" s="4" t="s">
        <v>1688</v>
      </c>
      <c r="D779" s="4" t="s">
        <v>1733</v>
      </c>
      <c r="E779" s="4" t="s">
        <v>1733</v>
      </c>
      <c r="F779" s="4"/>
      <c r="G779" s="4" t="s">
        <v>47</v>
      </c>
      <c r="H779" s="4" t="s">
        <v>48</v>
      </c>
      <c r="I779" s="4">
        <v>305</v>
      </c>
      <c r="J779" s="4">
        <v>1300</v>
      </c>
      <c r="K779" s="4"/>
      <c r="L779" s="4" t="s">
        <v>49</v>
      </c>
      <c r="M779" s="4" t="s">
        <v>14</v>
      </c>
      <c r="N779" s="4">
        <v>70</v>
      </c>
      <c r="O779" s="9" t="s">
        <v>50</v>
      </c>
      <c r="P779" s="5">
        <v>7.9</v>
      </c>
      <c r="Q779" s="5">
        <v>410.8</v>
      </c>
      <c r="R779" s="4">
        <v>109.6186</v>
      </c>
      <c r="S779" s="4" t="s">
        <v>60</v>
      </c>
      <c r="T779" s="67">
        <v>43093</v>
      </c>
      <c r="U779" s="67">
        <v>42976</v>
      </c>
      <c r="V779" s="4" t="s">
        <v>56</v>
      </c>
      <c r="W779" s="4" t="s">
        <v>1734</v>
      </c>
      <c r="X779" s="173" t="str">
        <f t="array" ref="X77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79" s="173">
        <f t="array" ref="Y77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779" s="173">
        <f>Table1[[#This Row],[V2.0 TEC Requirement (kWh/wk)]]*52/3</f>
        <v>212.33333333333334</v>
      </c>
      <c r="AA779" s="173">
        <f>IF(ISNUMBER(Table1[[#This Row],[Typical Electricity Consumption (TEC) (kWh/yr)]]),Table1[[#This Row],[Typical Electricity Consumption (TEC) (kWh/yr)]]-IF(Table1[[#This Row],[Maximum Document Size Width]]&gt;=275,A3_Annual,0),"")</f>
        <v>109.6186</v>
      </c>
      <c r="AB779" s="173">
        <f t="array" ref="AB77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780" spans="1:28" ht="34.9">
      <c r="A780" s="3">
        <v>2287191</v>
      </c>
      <c r="B780" s="4" t="s">
        <v>1687</v>
      </c>
      <c r="C780" s="4" t="s">
        <v>1688</v>
      </c>
      <c r="D780" s="4" t="s">
        <v>1735</v>
      </c>
      <c r="E780" s="4" t="s">
        <v>1735</v>
      </c>
      <c r="F780" s="4"/>
      <c r="G780" s="4" t="s">
        <v>47</v>
      </c>
      <c r="H780" s="4" t="s">
        <v>48</v>
      </c>
      <c r="I780" s="4">
        <v>319</v>
      </c>
      <c r="J780" s="4">
        <v>1292</v>
      </c>
      <c r="K780" s="4"/>
      <c r="L780" s="4" t="s">
        <v>49</v>
      </c>
      <c r="M780" s="4" t="s">
        <v>14</v>
      </c>
      <c r="N780" s="4">
        <v>75</v>
      </c>
      <c r="O780" s="9" t="s">
        <v>50</v>
      </c>
      <c r="P780" s="5">
        <v>7.7</v>
      </c>
      <c r="Q780" s="5">
        <v>400.4</v>
      </c>
      <c r="R780" s="4">
        <v>106.68060000000001</v>
      </c>
      <c r="S780" s="4" t="s">
        <v>60</v>
      </c>
      <c r="T780" s="67">
        <v>42852</v>
      </c>
      <c r="U780" s="67">
        <v>42723</v>
      </c>
      <c r="V780" s="4" t="s">
        <v>56</v>
      </c>
      <c r="W780" s="4" t="s">
        <v>1736</v>
      </c>
      <c r="X780" s="173" t="str">
        <f t="array" ref="X78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0" s="173">
        <f t="array" ref="Y78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780" s="173">
        <f>Table1[[#This Row],[V2.0 TEC Requirement (kWh/wk)]]*52/3</f>
        <v>273.00000000000006</v>
      </c>
      <c r="AA780" s="173">
        <f>IF(ISNUMBER(Table1[[#This Row],[Typical Electricity Consumption (TEC) (kWh/yr)]]),Table1[[#This Row],[Typical Electricity Consumption (TEC) (kWh/yr)]]-IF(Table1[[#This Row],[Maximum Document Size Width]]&gt;=275,A3_Annual,0),"")</f>
        <v>106.68060000000001</v>
      </c>
      <c r="AB780" s="173">
        <f t="array" ref="AB78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781" spans="1:28" ht="34.9">
      <c r="A781" s="3">
        <v>2302868</v>
      </c>
      <c r="B781" s="4" t="s">
        <v>1687</v>
      </c>
      <c r="C781" s="4" t="s">
        <v>1688</v>
      </c>
      <c r="D781" s="4" t="s">
        <v>1737</v>
      </c>
      <c r="E781" s="4" t="s">
        <v>1737</v>
      </c>
      <c r="F781" s="4"/>
      <c r="G781" s="4" t="s">
        <v>47</v>
      </c>
      <c r="H781" s="4" t="s">
        <v>48</v>
      </c>
      <c r="I781" s="4">
        <v>305</v>
      </c>
      <c r="J781" s="4">
        <v>1300</v>
      </c>
      <c r="K781" s="4"/>
      <c r="L781" s="4" t="s">
        <v>49</v>
      </c>
      <c r="M781" s="4" t="s">
        <v>14</v>
      </c>
      <c r="N781" s="4">
        <v>80</v>
      </c>
      <c r="O781" s="9" t="s">
        <v>50</v>
      </c>
      <c r="P781" s="5">
        <v>8.6</v>
      </c>
      <c r="Q781" s="5">
        <v>447.2</v>
      </c>
      <c r="R781" s="4">
        <v>118.38060000000002</v>
      </c>
      <c r="S781" s="4" t="s">
        <v>60</v>
      </c>
      <c r="T781" s="67">
        <v>43093</v>
      </c>
      <c r="U781" s="67">
        <v>42976</v>
      </c>
      <c r="V781" s="4" t="s">
        <v>56</v>
      </c>
      <c r="W781" s="4" t="s">
        <v>1738</v>
      </c>
      <c r="X781" s="173" t="str">
        <f t="array" ref="X78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1" s="173">
        <f t="array" ref="Y78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19.250000000000004</v>
      </c>
      <c r="Z781" s="173">
        <f>Table1[[#This Row],[V2.0 TEC Requirement (kWh/wk)]]*52/3</f>
        <v>333.66666666666674</v>
      </c>
      <c r="AA781" s="173">
        <f>IF(ISNUMBER(Table1[[#This Row],[Typical Electricity Consumption (TEC) (kWh/yr)]]),Table1[[#This Row],[Typical Electricity Consumption (TEC) (kWh/yr)]]-IF(Table1[[#This Row],[Maximum Document Size Width]]&gt;=275,A3_Annual,0),"")</f>
        <v>118.38060000000002</v>
      </c>
      <c r="AB781" s="173">
        <f t="array" ref="AB78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782" spans="1:28" ht="34.9">
      <c r="A782" s="3">
        <v>2306794</v>
      </c>
      <c r="B782" s="4" t="s">
        <v>1687</v>
      </c>
      <c r="C782" s="4" t="s">
        <v>1688</v>
      </c>
      <c r="D782" s="4" t="s">
        <v>1739</v>
      </c>
      <c r="E782" s="4" t="s">
        <v>1739</v>
      </c>
      <c r="F782" s="4"/>
      <c r="G782" s="4" t="s">
        <v>47</v>
      </c>
      <c r="H782" s="4" t="s">
        <v>48</v>
      </c>
      <c r="I782" s="4">
        <v>210</v>
      </c>
      <c r="J782" s="4">
        <v>297</v>
      </c>
      <c r="K782" s="4"/>
      <c r="L782" s="4" t="s">
        <v>49</v>
      </c>
      <c r="M782" s="4" t="s">
        <v>11</v>
      </c>
      <c r="N782" s="4">
        <v>35</v>
      </c>
      <c r="O782" s="9" t="s">
        <v>50</v>
      </c>
      <c r="P782" s="5">
        <v>2</v>
      </c>
      <c r="Q782" s="5">
        <v>104</v>
      </c>
      <c r="R782" s="4">
        <v>32.266000000000005</v>
      </c>
      <c r="S782" s="4" t="s">
        <v>60</v>
      </c>
      <c r="T782" s="67">
        <v>43118</v>
      </c>
      <c r="U782" s="67">
        <v>43031</v>
      </c>
      <c r="V782" s="4" t="s">
        <v>56</v>
      </c>
      <c r="W782" s="4" t="s">
        <v>1740</v>
      </c>
      <c r="X782" s="173" t="str">
        <f t="array" ref="X78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2" s="173">
        <f t="array" ref="Y78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782" s="173">
        <f>Table1[[#This Row],[V2.0 TEC Requirement (kWh/wk)]]*52/3</f>
        <v>46.800000000000004</v>
      </c>
      <c r="AA782" s="173">
        <f>IF(ISNUMBER(Table1[[#This Row],[Typical Electricity Consumption (TEC) (kWh/yr)]]),Table1[[#This Row],[Typical Electricity Consumption (TEC) (kWh/yr)]]-IF(Table1[[#This Row],[Maximum Document Size Width]]&gt;=275,A3_Annual,0),"")</f>
        <v>32.266000000000005</v>
      </c>
      <c r="AB782" s="173">
        <f t="array" ref="AB78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783" spans="1:28" ht="34.9">
      <c r="A783" s="3">
        <v>2306796</v>
      </c>
      <c r="B783" s="4" t="s">
        <v>1687</v>
      </c>
      <c r="C783" s="4" t="s">
        <v>1688</v>
      </c>
      <c r="D783" s="4" t="s">
        <v>1741</v>
      </c>
      <c r="E783" s="4" t="s">
        <v>1741</v>
      </c>
      <c r="F783" s="4"/>
      <c r="G783" s="4" t="s">
        <v>47</v>
      </c>
      <c r="H783" s="4" t="s">
        <v>48</v>
      </c>
      <c r="I783" s="4">
        <v>210</v>
      </c>
      <c r="J783" s="4">
        <v>297</v>
      </c>
      <c r="K783" s="4"/>
      <c r="L783" s="4" t="s">
        <v>49</v>
      </c>
      <c r="M783" s="4" t="s">
        <v>11</v>
      </c>
      <c r="N783" s="4">
        <v>45</v>
      </c>
      <c r="O783" s="9" t="s">
        <v>50</v>
      </c>
      <c r="P783" s="5">
        <v>2.5</v>
      </c>
      <c r="Q783" s="5">
        <v>130</v>
      </c>
      <c r="R783" s="4">
        <v>38.74</v>
      </c>
      <c r="S783" s="4" t="s">
        <v>60</v>
      </c>
      <c r="T783" s="67">
        <v>43118</v>
      </c>
      <c r="U783" s="67">
        <v>43031</v>
      </c>
      <c r="V783" s="4" t="s">
        <v>56</v>
      </c>
      <c r="W783" s="4" t="s">
        <v>1742</v>
      </c>
      <c r="X783" s="173" t="str">
        <f t="array" ref="X78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3" s="173">
        <f t="array" ref="Y78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3.8000000000000003</v>
      </c>
      <c r="Z783" s="173">
        <f>Table1[[#This Row],[V2.0 TEC Requirement (kWh/wk)]]*52/3</f>
        <v>65.866666666666674</v>
      </c>
      <c r="AA783" s="173">
        <f>IF(ISNUMBER(Table1[[#This Row],[Typical Electricity Consumption (TEC) (kWh/yr)]]),Table1[[#This Row],[Typical Electricity Consumption (TEC) (kWh/yr)]]-IF(Table1[[#This Row],[Maximum Document Size Width]]&gt;=275,A3_Annual,0),"")</f>
        <v>38.74</v>
      </c>
      <c r="AB783" s="173">
        <f t="array" ref="AB78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784" spans="1:28" ht="34.9">
      <c r="A784" s="3">
        <v>2254148</v>
      </c>
      <c r="B784" s="4" t="s">
        <v>1687</v>
      </c>
      <c r="C784" s="4" t="s">
        <v>1688</v>
      </c>
      <c r="D784" s="4" t="s">
        <v>1743</v>
      </c>
      <c r="E784" s="4" t="s">
        <v>1743</v>
      </c>
      <c r="F784" s="4"/>
      <c r="G784" s="4" t="s">
        <v>47</v>
      </c>
      <c r="H784" s="4" t="s">
        <v>48</v>
      </c>
      <c r="I784" s="4">
        <v>310</v>
      </c>
      <c r="J784" s="4">
        <v>462</v>
      </c>
      <c r="K784" s="4"/>
      <c r="L784" s="4" t="s">
        <v>49</v>
      </c>
      <c r="M784" s="4" t="s">
        <v>11</v>
      </c>
      <c r="N784" s="4">
        <v>105</v>
      </c>
      <c r="O784" s="9" t="s">
        <v>50</v>
      </c>
      <c r="P784" s="5">
        <v>15.1</v>
      </c>
      <c r="Q784" s="5">
        <v>785.2</v>
      </c>
      <c r="R784" s="4">
        <v>202.84160000000003</v>
      </c>
      <c r="S784" s="4" t="s">
        <v>60</v>
      </c>
      <c r="T784" s="67">
        <v>42419</v>
      </c>
      <c r="U784" s="67">
        <v>42338</v>
      </c>
      <c r="V784" s="4" t="s">
        <v>56</v>
      </c>
      <c r="W784" s="4" t="s">
        <v>1744</v>
      </c>
      <c r="X784" s="173" t="str">
        <f t="array" ref="X78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4" s="173">
        <f t="array" ref="Y78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27.150000000000002</v>
      </c>
      <c r="Z784" s="173">
        <f>Table1[[#This Row],[V2.0 TEC Requirement (kWh/wk)]]*52/3</f>
        <v>470.60000000000008</v>
      </c>
      <c r="AA784" s="173">
        <f>IF(ISNUMBER(Table1[[#This Row],[Typical Electricity Consumption (TEC) (kWh/yr)]]),Table1[[#This Row],[Typical Electricity Consumption (TEC) (kWh/yr)]]-IF(Table1[[#This Row],[Maximum Document Size Width]]&gt;=275,A3_Annual,0),"")</f>
        <v>202.84160000000003</v>
      </c>
      <c r="AB784" s="173">
        <f t="array" ref="AB78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169.8</v>
      </c>
    </row>
    <row r="785" spans="1:28" ht="34.9">
      <c r="A785" s="3">
        <v>2254149</v>
      </c>
      <c r="B785" s="4" t="s">
        <v>1687</v>
      </c>
      <c r="C785" s="4" t="s">
        <v>1688</v>
      </c>
      <c r="D785" s="4" t="s">
        <v>1745</v>
      </c>
      <c r="E785" s="4" t="s">
        <v>1745</v>
      </c>
      <c r="F785" s="4"/>
      <c r="G785" s="4" t="s">
        <v>47</v>
      </c>
      <c r="H785" s="4" t="s">
        <v>48</v>
      </c>
      <c r="I785" s="4">
        <v>310</v>
      </c>
      <c r="J785" s="4">
        <v>462</v>
      </c>
      <c r="K785" s="4"/>
      <c r="L785" s="4" t="s">
        <v>49</v>
      </c>
      <c r="M785" s="4" t="s">
        <v>11</v>
      </c>
      <c r="N785" s="4">
        <v>120</v>
      </c>
      <c r="O785" s="9" t="s">
        <v>50</v>
      </c>
      <c r="P785" s="5">
        <v>16.7</v>
      </c>
      <c r="Q785" s="5">
        <v>868.4</v>
      </c>
      <c r="R785" s="4">
        <v>229.77500000000001</v>
      </c>
      <c r="S785" s="4" t="s">
        <v>60</v>
      </c>
      <c r="T785" s="67">
        <v>42419</v>
      </c>
      <c r="U785" s="67">
        <v>42338</v>
      </c>
      <c r="V785" s="4" t="s">
        <v>56</v>
      </c>
      <c r="W785" s="4" t="s">
        <v>1746</v>
      </c>
      <c r="X785" s="173" t="str">
        <f t="array" ref="X78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5" s="173">
        <f t="array" ref="Y78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36.15</v>
      </c>
      <c r="Z785" s="173">
        <f>Table1[[#This Row],[V2.0 TEC Requirement (kWh/wk)]]*52/3</f>
        <v>626.6</v>
      </c>
      <c r="AA785" s="173">
        <f>IF(ISNUMBER(Table1[[#This Row],[Typical Electricity Consumption (TEC) (kWh/yr)]]),Table1[[#This Row],[Typical Electricity Consumption (TEC) (kWh/yr)]]-IF(Table1[[#This Row],[Maximum Document Size Width]]&gt;=275,A3_Annual,0),"")</f>
        <v>229.77500000000001</v>
      </c>
      <c r="AB785" s="173">
        <f t="array" ref="AB78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226.8</v>
      </c>
    </row>
    <row r="786" spans="1:28" ht="34.9">
      <c r="A786" s="3">
        <v>2243883</v>
      </c>
      <c r="B786" s="4" t="s">
        <v>1687</v>
      </c>
      <c r="C786" s="4" t="s">
        <v>1688</v>
      </c>
      <c r="D786" s="4" t="s">
        <v>1747</v>
      </c>
      <c r="E786" s="4" t="s">
        <v>1747</v>
      </c>
      <c r="F786" s="4"/>
      <c r="G786" s="4" t="s">
        <v>47</v>
      </c>
      <c r="H786" s="4" t="s">
        <v>48</v>
      </c>
      <c r="I786" s="4">
        <v>293</v>
      </c>
      <c r="J786" s="4">
        <v>413</v>
      </c>
      <c r="K786" s="4"/>
      <c r="L786" s="4" t="s">
        <v>49</v>
      </c>
      <c r="M786" s="4" t="s">
        <v>11</v>
      </c>
      <c r="N786" s="4">
        <v>26</v>
      </c>
      <c r="O786" s="9" t="s">
        <v>50</v>
      </c>
      <c r="P786" s="5">
        <v>1.8340000000000001</v>
      </c>
      <c r="Q786" s="5">
        <v>95.367999999999995</v>
      </c>
      <c r="R786" s="4">
        <v>29.790150000000001</v>
      </c>
      <c r="S786" s="4" t="s">
        <v>60</v>
      </c>
      <c r="T786" s="67">
        <v>42248</v>
      </c>
      <c r="U786" s="67">
        <v>42206</v>
      </c>
      <c r="V786" s="4" t="s">
        <v>56</v>
      </c>
      <c r="W786" s="4" t="s">
        <v>1748</v>
      </c>
      <c r="X786" s="173" t="str">
        <f t="array" ref="X78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6" s="173">
        <f t="array" ref="Y78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2.1700000000000004</v>
      </c>
      <c r="Z786" s="173">
        <f>Table1[[#This Row],[V2.0 TEC Requirement (kWh/wk)]]*52/3</f>
        <v>37.613333333333337</v>
      </c>
      <c r="AA786" s="173">
        <f>IF(ISNUMBER(Table1[[#This Row],[Typical Electricity Consumption (TEC) (kWh/yr)]]),Table1[[#This Row],[Typical Electricity Consumption (TEC) (kWh/yr)]]-IF(Table1[[#This Row],[Maximum Document Size Width]]&gt;=275,A3_Annual,0),"")</f>
        <v>29.790150000000001</v>
      </c>
      <c r="AB786" s="173">
        <f t="array" ref="AB78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19.600000000000001</v>
      </c>
    </row>
    <row r="787" spans="1:28" ht="34.9">
      <c r="A787" s="3">
        <v>2305160</v>
      </c>
      <c r="B787" s="4" t="s">
        <v>1687</v>
      </c>
      <c r="C787" s="4" t="s">
        <v>1688</v>
      </c>
      <c r="D787" s="4" t="s">
        <v>1749</v>
      </c>
      <c r="E787" s="4" t="s">
        <v>1749</v>
      </c>
      <c r="F787" s="4"/>
      <c r="G787" s="4" t="s">
        <v>47</v>
      </c>
      <c r="H787" s="4" t="s">
        <v>48</v>
      </c>
      <c r="I787" s="4">
        <v>305</v>
      </c>
      <c r="J787" s="4">
        <v>457</v>
      </c>
      <c r="K787" s="4"/>
      <c r="L787" s="4" t="s">
        <v>49</v>
      </c>
      <c r="M787" s="4" t="s">
        <v>11</v>
      </c>
      <c r="N787" s="4">
        <v>30</v>
      </c>
      <c r="O787" s="9" t="s">
        <v>50</v>
      </c>
      <c r="P787" s="5">
        <v>1.8</v>
      </c>
      <c r="Q787" s="5">
        <v>93.6</v>
      </c>
      <c r="R787" s="4">
        <v>29.296800000000001</v>
      </c>
      <c r="S787" s="4" t="s">
        <v>60</v>
      </c>
      <c r="T787" s="67">
        <v>43090</v>
      </c>
      <c r="U787" s="67">
        <v>43026</v>
      </c>
      <c r="V787" s="4" t="s">
        <v>56</v>
      </c>
      <c r="W787" s="4" t="s">
        <v>1750</v>
      </c>
      <c r="X787" s="173" t="str">
        <f t="array" ref="X78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7" s="173">
        <f t="array" ref="Y78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787" s="173">
        <f>Table1[[#This Row],[V2.0 TEC Requirement (kWh/wk)]]*52/3</f>
        <v>42.466666666666661</v>
      </c>
      <c r="AA787" s="173">
        <f>IF(ISNUMBER(Table1[[#This Row],[Typical Electricity Consumption (TEC) (kWh/yr)]]),Table1[[#This Row],[Typical Electricity Consumption (TEC) (kWh/yr)]]-IF(Table1[[#This Row],[Maximum Document Size Width]]&gt;=275,A3_Annual,0),"")</f>
        <v>29.296800000000001</v>
      </c>
      <c r="AB787" s="173">
        <f t="array" ref="AB78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788" spans="1:28" ht="34.9">
      <c r="A788" s="3">
        <v>2305161</v>
      </c>
      <c r="B788" s="4" t="s">
        <v>1687</v>
      </c>
      <c r="C788" s="4" t="s">
        <v>1688</v>
      </c>
      <c r="D788" s="4" t="s">
        <v>1751</v>
      </c>
      <c r="E788" s="4" t="s">
        <v>1751</v>
      </c>
      <c r="F788" s="4"/>
      <c r="G788" s="4" t="s">
        <v>47</v>
      </c>
      <c r="H788" s="4" t="s">
        <v>48</v>
      </c>
      <c r="I788" s="4">
        <v>305</v>
      </c>
      <c r="J788" s="4">
        <v>457</v>
      </c>
      <c r="K788" s="4"/>
      <c r="L788" s="4" t="s">
        <v>49</v>
      </c>
      <c r="M788" s="4" t="s">
        <v>11</v>
      </c>
      <c r="N788" s="4">
        <v>30</v>
      </c>
      <c r="O788" s="9" t="s">
        <v>50</v>
      </c>
      <c r="P788" s="5">
        <v>1.8</v>
      </c>
      <c r="Q788" s="5">
        <v>93.6</v>
      </c>
      <c r="R788" s="4">
        <v>29.296800000000001</v>
      </c>
      <c r="S788" s="4" t="s">
        <v>60</v>
      </c>
      <c r="T788" s="67">
        <v>43090</v>
      </c>
      <c r="U788" s="67">
        <v>43026</v>
      </c>
      <c r="V788" s="4" t="s">
        <v>56</v>
      </c>
      <c r="W788" s="4" t="s">
        <v>1752</v>
      </c>
      <c r="X788" s="173" t="str">
        <f t="array" ref="X78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8" s="173">
        <f t="array" ref="Y78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788" s="173">
        <f>Table1[[#This Row],[V2.0 TEC Requirement (kWh/wk)]]*52/3</f>
        <v>42.466666666666661</v>
      </c>
      <c r="AA788" s="173">
        <f>IF(ISNUMBER(Table1[[#This Row],[Typical Electricity Consumption (TEC) (kWh/yr)]]),Table1[[#This Row],[Typical Electricity Consumption (TEC) (kWh/yr)]]-IF(Table1[[#This Row],[Maximum Document Size Width]]&gt;=275,A3_Annual,0),"")</f>
        <v>29.296800000000001</v>
      </c>
      <c r="AB788" s="173">
        <f t="array" ref="AB78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789" spans="1:28" ht="34.9">
      <c r="A789" s="3">
        <v>2243879</v>
      </c>
      <c r="B789" s="4" t="s">
        <v>1687</v>
      </c>
      <c r="C789" s="4" t="s">
        <v>1688</v>
      </c>
      <c r="D789" s="4" t="s">
        <v>1753</v>
      </c>
      <c r="E789" s="4" t="s">
        <v>1753</v>
      </c>
      <c r="F789" s="4"/>
      <c r="G789" s="4" t="s">
        <v>47</v>
      </c>
      <c r="H789" s="4" t="s">
        <v>48</v>
      </c>
      <c r="I789" s="4">
        <v>293</v>
      </c>
      <c r="J789" s="4">
        <v>413</v>
      </c>
      <c r="K789" s="4"/>
      <c r="L789" s="4" t="s">
        <v>49</v>
      </c>
      <c r="M789" s="4" t="s">
        <v>11</v>
      </c>
      <c r="N789" s="4">
        <v>31</v>
      </c>
      <c r="O789" s="9" t="s">
        <v>50</v>
      </c>
      <c r="P789" s="5">
        <v>2.1509999999999998</v>
      </c>
      <c r="Q789" s="5">
        <v>111.852</v>
      </c>
      <c r="R789" s="4">
        <v>33.874858333333336</v>
      </c>
      <c r="S789" s="4" t="s">
        <v>60</v>
      </c>
      <c r="T789" s="67">
        <v>42248</v>
      </c>
      <c r="U789" s="67">
        <v>42206</v>
      </c>
      <c r="V789" s="4" t="s">
        <v>56</v>
      </c>
      <c r="W789" s="4" t="s">
        <v>1754</v>
      </c>
      <c r="X789" s="173" t="str">
        <f t="array" ref="X78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89" s="173">
        <f t="array" ref="Y78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2.56</v>
      </c>
      <c r="Z789" s="173">
        <f>Table1[[#This Row],[V2.0 TEC Requirement (kWh/wk)]]*52/3</f>
        <v>44.373333333333335</v>
      </c>
      <c r="AA789" s="173">
        <f>IF(ISNUMBER(Table1[[#This Row],[Typical Electricity Consumption (TEC) (kWh/yr)]]),Table1[[#This Row],[Typical Electricity Consumption (TEC) (kWh/yr)]]-IF(Table1[[#This Row],[Maximum Document Size Width]]&gt;=275,A3_Annual,0),"")</f>
        <v>33.874858333333336</v>
      </c>
      <c r="AB789" s="173">
        <f t="array" ref="AB78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22.599999999999998</v>
      </c>
    </row>
    <row r="790" spans="1:28" ht="34.9">
      <c r="A790" s="3">
        <v>2305162</v>
      </c>
      <c r="B790" s="4" t="s">
        <v>1687</v>
      </c>
      <c r="C790" s="4" t="s">
        <v>1688</v>
      </c>
      <c r="D790" s="4" t="s">
        <v>1755</v>
      </c>
      <c r="E790" s="4" t="s">
        <v>1755</v>
      </c>
      <c r="F790" s="4"/>
      <c r="G790" s="4" t="s">
        <v>47</v>
      </c>
      <c r="H790" s="4" t="s">
        <v>48</v>
      </c>
      <c r="I790" s="4">
        <v>305</v>
      </c>
      <c r="J790" s="4">
        <v>457</v>
      </c>
      <c r="K790" s="4"/>
      <c r="L790" s="4" t="s">
        <v>49</v>
      </c>
      <c r="M790" s="4" t="s">
        <v>11</v>
      </c>
      <c r="N790" s="4">
        <v>35</v>
      </c>
      <c r="O790" s="9" t="s">
        <v>50</v>
      </c>
      <c r="P790" s="5">
        <v>2.1</v>
      </c>
      <c r="Q790" s="5">
        <v>109.2</v>
      </c>
      <c r="R790" s="4">
        <v>32.260799999999996</v>
      </c>
      <c r="S790" s="4" t="s">
        <v>60</v>
      </c>
      <c r="T790" s="67">
        <v>43090</v>
      </c>
      <c r="U790" s="67">
        <v>43026</v>
      </c>
      <c r="V790" s="4" t="s">
        <v>56</v>
      </c>
      <c r="W790" s="4" t="s">
        <v>1756</v>
      </c>
      <c r="X790" s="173" t="str">
        <f t="array" ref="X79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0" s="173">
        <f t="array" ref="Y79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790" s="173">
        <f>Table1[[#This Row],[V2.0 TEC Requirement (kWh/wk)]]*52/3</f>
        <v>52</v>
      </c>
      <c r="AA790" s="173">
        <f>IF(ISNUMBER(Table1[[#This Row],[Typical Electricity Consumption (TEC) (kWh/yr)]]),Table1[[#This Row],[Typical Electricity Consumption (TEC) (kWh/yr)]]-IF(Table1[[#This Row],[Maximum Document Size Width]]&gt;=275,A3_Annual,0),"")</f>
        <v>32.260799999999996</v>
      </c>
      <c r="AB790" s="173">
        <f t="array" ref="AB79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791" spans="1:28" ht="34.9">
      <c r="A791" s="3">
        <v>2243876</v>
      </c>
      <c r="B791" s="4" t="s">
        <v>1687</v>
      </c>
      <c r="C791" s="4" t="s">
        <v>1688</v>
      </c>
      <c r="D791" s="4" t="s">
        <v>1757</v>
      </c>
      <c r="E791" s="4" t="s">
        <v>1757</v>
      </c>
      <c r="F791" s="4"/>
      <c r="G791" s="4" t="s">
        <v>47</v>
      </c>
      <c r="H791" s="4" t="s">
        <v>48</v>
      </c>
      <c r="I791" s="4">
        <v>293</v>
      </c>
      <c r="J791" s="4">
        <v>413</v>
      </c>
      <c r="K791" s="4"/>
      <c r="L791" s="4" t="s">
        <v>49</v>
      </c>
      <c r="M791" s="4" t="s">
        <v>11</v>
      </c>
      <c r="N791" s="4">
        <v>35</v>
      </c>
      <c r="O791" s="9" t="s">
        <v>50</v>
      </c>
      <c r="P791" s="5">
        <v>2.1680000000000001</v>
      </c>
      <c r="Q791" s="5">
        <v>112.736</v>
      </c>
      <c r="R791" s="4">
        <v>34.083400000000005</v>
      </c>
      <c r="S791" s="4" t="s">
        <v>60</v>
      </c>
      <c r="T791" s="67">
        <v>42248</v>
      </c>
      <c r="U791" s="67">
        <v>42206</v>
      </c>
      <c r="V791" s="4" t="s">
        <v>56</v>
      </c>
      <c r="W791" s="4" t="s">
        <v>1758</v>
      </c>
      <c r="X791" s="173" t="str">
        <f t="array" ref="X79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1" s="173">
        <f t="array" ref="Y79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791" s="173">
        <f>Table1[[#This Row],[V2.0 TEC Requirement (kWh/wk)]]*52/3</f>
        <v>52</v>
      </c>
      <c r="AA791" s="173">
        <f>IF(ISNUMBER(Table1[[#This Row],[Typical Electricity Consumption (TEC) (kWh/yr)]]),Table1[[#This Row],[Typical Electricity Consumption (TEC) (kWh/yr)]]-IF(Table1[[#This Row],[Maximum Document Size Width]]&gt;=275,A3_Annual,0),"")</f>
        <v>34.083400000000005</v>
      </c>
      <c r="AB791" s="173">
        <f t="array" ref="AB79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792" spans="1:28" ht="34.9">
      <c r="A792" s="3">
        <v>2305163</v>
      </c>
      <c r="B792" s="4" t="s">
        <v>1687</v>
      </c>
      <c r="C792" s="4" t="s">
        <v>1688</v>
      </c>
      <c r="D792" s="4" t="s">
        <v>1759</v>
      </c>
      <c r="E792" s="4" t="s">
        <v>1759</v>
      </c>
      <c r="F792" s="4"/>
      <c r="G792" s="4" t="s">
        <v>47</v>
      </c>
      <c r="H792" s="4" t="s">
        <v>48</v>
      </c>
      <c r="I792" s="4">
        <v>305</v>
      </c>
      <c r="J792" s="4">
        <v>457</v>
      </c>
      <c r="K792" s="4"/>
      <c r="L792" s="4" t="s">
        <v>49</v>
      </c>
      <c r="M792" s="4" t="s">
        <v>11</v>
      </c>
      <c r="N792" s="4">
        <v>35</v>
      </c>
      <c r="O792" s="9" t="s">
        <v>50</v>
      </c>
      <c r="P792" s="5">
        <v>2.1</v>
      </c>
      <c r="Q792" s="5">
        <v>109.2</v>
      </c>
      <c r="R792" s="4">
        <v>32.260799999999996</v>
      </c>
      <c r="S792" s="4" t="s">
        <v>60</v>
      </c>
      <c r="T792" s="67">
        <v>43090</v>
      </c>
      <c r="U792" s="67">
        <v>43026</v>
      </c>
      <c r="V792" s="4" t="s">
        <v>56</v>
      </c>
      <c r="W792" s="4" t="s">
        <v>1760</v>
      </c>
      <c r="X792" s="173" t="str">
        <f t="array" ref="X79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2" s="173">
        <f t="array" ref="Y79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792" s="173">
        <f>Table1[[#This Row],[V2.0 TEC Requirement (kWh/wk)]]*52/3</f>
        <v>52</v>
      </c>
      <c r="AA792" s="173">
        <f>IF(ISNUMBER(Table1[[#This Row],[Typical Electricity Consumption (TEC) (kWh/yr)]]),Table1[[#This Row],[Typical Electricity Consumption (TEC) (kWh/yr)]]-IF(Table1[[#This Row],[Maximum Document Size Width]]&gt;=275,A3_Annual,0),"")</f>
        <v>32.260799999999996</v>
      </c>
      <c r="AB792" s="173">
        <f t="array" ref="AB79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793" spans="1:28" ht="34.9">
      <c r="A793" s="3">
        <v>2302869</v>
      </c>
      <c r="B793" s="4" t="s">
        <v>1687</v>
      </c>
      <c r="C793" s="4" t="s">
        <v>1688</v>
      </c>
      <c r="D793" s="4" t="s">
        <v>1761</v>
      </c>
      <c r="E793" s="4" t="s">
        <v>1761</v>
      </c>
      <c r="F793" s="4"/>
      <c r="G793" s="4" t="s">
        <v>47</v>
      </c>
      <c r="H793" s="4" t="s">
        <v>48</v>
      </c>
      <c r="I793" s="4">
        <v>305</v>
      </c>
      <c r="J793" s="4">
        <v>1300</v>
      </c>
      <c r="K793" s="4"/>
      <c r="L793" s="4" t="s">
        <v>49</v>
      </c>
      <c r="M793" s="4" t="s">
        <v>11</v>
      </c>
      <c r="N793" s="4">
        <v>40</v>
      </c>
      <c r="O793" s="9" t="s">
        <v>50</v>
      </c>
      <c r="P793" s="5">
        <v>2.2999999999999998</v>
      </c>
      <c r="Q793" s="5">
        <v>119.6</v>
      </c>
      <c r="R793" s="4">
        <v>34.925799999999995</v>
      </c>
      <c r="S793" s="4" t="s">
        <v>60</v>
      </c>
      <c r="T793" s="67">
        <v>43093</v>
      </c>
      <c r="U793" s="67">
        <v>42975</v>
      </c>
      <c r="V793" s="4" t="s">
        <v>56</v>
      </c>
      <c r="W793" s="4" t="s">
        <v>1762</v>
      </c>
      <c r="X793" s="173" t="str">
        <f t="array" ref="X79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3" s="173">
        <f t="array" ref="Y79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793" s="173">
        <f>Table1[[#This Row],[V2.0 TEC Requirement (kWh/wk)]]*52/3</f>
        <v>61.533333333333339</v>
      </c>
      <c r="AA793" s="173">
        <f>IF(ISNUMBER(Table1[[#This Row],[Typical Electricity Consumption (TEC) (kWh/yr)]]),Table1[[#This Row],[Typical Electricity Consumption (TEC) (kWh/yr)]]-IF(Table1[[#This Row],[Maximum Document Size Width]]&gt;=275,A3_Annual,0),"")</f>
        <v>34.925799999999995</v>
      </c>
      <c r="AB793" s="173">
        <f t="array" ref="AB79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794" spans="1:28" ht="34.9">
      <c r="A794" s="3">
        <v>2302870</v>
      </c>
      <c r="B794" s="4" t="s">
        <v>1687</v>
      </c>
      <c r="C794" s="4" t="s">
        <v>1688</v>
      </c>
      <c r="D794" s="4" t="s">
        <v>1763</v>
      </c>
      <c r="E794" s="4" t="s">
        <v>1763</v>
      </c>
      <c r="F794" s="4"/>
      <c r="G794" s="4" t="s">
        <v>47</v>
      </c>
      <c r="H794" s="4" t="s">
        <v>48</v>
      </c>
      <c r="I794" s="4">
        <v>305</v>
      </c>
      <c r="J794" s="4">
        <v>1300</v>
      </c>
      <c r="K794" s="4"/>
      <c r="L794" s="4" t="s">
        <v>49</v>
      </c>
      <c r="M794" s="4" t="s">
        <v>11</v>
      </c>
      <c r="N794" s="4">
        <v>40</v>
      </c>
      <c r="O794" s="9" t="s">
        <v>50</v>
      </c>
      <c r="P794" s="5">
        <v>2.2999999999999998</v>
      </c>
      <c r="Q794" s="5">
        <v>119.6</v>
      </c>
      <c r="R794" s="4">
        <v>34.925799999999995</v>
      </c>
      <c r="S794" s="4" t="s">
        <v>60</v>
      </c>
      <c r="T794" s="67">
        <v>43093</v>
      </c>
      <c r="U794" s="67">
        <v>42975</v>
      </c>
      <c r="V794" s="4" t="s">
        <v>56</v>
      </c>
      <c r="W794" s="4" t="s">
        <v>1764</v>
      </c>
      <c r="X794" s="173" t="str">
        <f t="array" ref="X79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4" s="173">
        <f t="array" ref="Y79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3.5500000000000003</v>
      </c>
      <c r="Z794" s="173">
        <f>Table1[[#This Row],[V2.0 TEC Requirement (kWh/wk)]]*52/3</f>
        <v>61.533333333333339</v>
      </c>
      <c r="AA794" s="173">
        <f>IF(ISNUMBER(Table1[[#This Row],[Typical Electricity Consumption (TEC) (kWh/yr)]]),Table1[[#This Row],[Typical Electricity Consumption (TEC) (kWh/yr)]]-IF(Table1[[#This Row],[Maximum Document Size Width]]&gt;=275,A3_Annual,0),"")</f>
        <v>34.925799999999995</v>
      </c>
      <c r="AB794" s="173">
        <f t="array" ref="AB79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v>
      </c>
    </row>
    <row r="795" spans="1:28" ht="34.9">
      <c r="A795" s="3">
        <v>2302871</v>
      </c>
      <c r="B795" s="4" t="s">
        <v>1687</v>
      </c>
      <c r="C795" s="4" t="s">
        <v>1688</v>
      </c>
      <c r="D795" s="4" t="s">
        <v>1765</v>
      </c>
      <c r="E795" s="4" t="s">
        <v>1765</v>
      </c>
      <c r="F795" s="4"/>
      <c r="G795" s="4" t="s">
        <v>47</v>
      </c>
      <c r="H795" s="4" t="s">
        <v>48</v>
      </c>
      <c r="I795" s="4">
        <v>305</v>
      </c>
      <c r="J795" s="4">
        <v>1300</v>
      </c>
      <c r="K795" s="4"/>
      <c r="L795" s="4" t="s">
        <v>49</v>
      </c>
      <c r="M795" s="4" t="s">
        <v>11</v>
      </c>
      <c r="N795" s="4">
        <v>50</v>
      </c>
      <c r="O795" s="9" t="s">
        <v>50</v>
      </c>
      <c r="P795" s="5">
        <v>2.9</v>
      </c>
      <c r="Q795" s="5">
        <v>150.80000000000001</v>
      </c>
      <c r="R795" s="4">
        <v>43.063800000000001</v>
      </c>
      <c r="S795" s="4" t="s">
        <v>60</v>
      </c>
      <c r="T795" s="67">
        <v>43093</v>
      </c>
      <c r="U795" s="67">
        <v>42975</v>
      </c>
      <c r="V795" s="4" t="s">
        <v>56</v>
      </c>
      <c r="W795" s="4" t="s">
        <v>1766</v>
      </c>
      <c r="X795" s="173" t="str">
        <f t="array" ref="X79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5" s="173">
        <f t="array" ref="Y79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795" s="173">
        <f>Table1[[#This Row],[V2.0 TEC Requirement (kWh/wk)]]*52/3</f>
        <v>80.599999999999994</v>
      </c>
      <c r="AA795" s="173">
        <f>IF(ISNUMBER(Table1[[#This Row],[Typical Electricity Consumption (TEC) (kWh/yr)]]),Table1[[#This Row],[Typical Electricity Consumption (TEC) (kWh/yr)]]-IF(Table1[[#This Row],[Maximum Document Size Width]]&gt;=275,A3_Annual,0),"")</f>
        <v>43.063800000000001</v>
      </c>
      <c r="AB795" s="173">
        <f t="array" ref="AB79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796" spans="1:28" ht="34.9">
      <c r="A796" s="3">
        <v>2302872</v>
      </c>
      <c r="B796" s="4" t="s">
        <v>1687</v>
      </c>
      <c r="C796" s="4" t="s">
        <v>1688</v>
      </c>
      <c r="D796" s="4" t="s">
        <v>1767</v>
      </c>
      <c r="E796" s="4" t="s">
        <v>1767</v>
      </c>
      <c r="F796" s="4"/>
      <c r="G796" s="4" t="s">
        <v>47</v>
      </c>
      <c r="H796" s="4" t="s">
        <v>48</v>
      </c>
      <c r="I796" s="4">
        <v>305</v>
      </c>
      <c r="J796" s="4">
        <v>1300</v>
      </c>
      <c r="K796" s="4"/>
      <c r="L796" s="4" t="s">
        <v>49</v>
      </c>
      <c r="M796" s="4" t="s">
        <v>11</v>
      </c>
      <c r="N796" s="4">
        <v>50</v>
      </c>
      <c r="O796" s="9" t="s">
        <v>50</v>
      </c>
      <c r="P796" s="5">
        <v>2.9</v>
      </c>
      <c r="Q796" s="5">
        <v>150.80000000000001</v>
      </c>
      <c r="R796" s="4">
        <v>43.063800000000001</v>
      </c>
      <c r="S796" s="4" t="s">
        <v>60</v>
      </c>
      <c r="T796" s="67">
        <v>43093</v>
      </c>
      <c r="U796" s="67">
        <v>42975</v>
      </c>
      <c r="V796" s="4" t="s">
        <v>56</v>
      </c>
      <c r="W796" s="4" t="s">
        <v>1768</v>
      </c>
      <c r="X796" s="173" t="str">
        <f t="array" ref="X79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6" s="173">
        <f t="array" ref="Y79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796" s="173">
        <f>Table1[[#This Row],[V2.0 TEC Requirement (kWh/wk)]]*52/3</f>
        <v>80.599999999999994</v>
      </c>
      <c r="AA796" s="173">
        <f>IF(ISNUMBER(Table1[[#This Row],[Typical Electricity Consumption (TEC) (kWh/yr)]]),Table1[[#This Row],[Typical Electricity Consumption (TEC) (kWh/yr)]]-IF(Table1[[#This Row],[Maximum Document Size Width]]&gt;=275,A3_Annual,0),"")</f>
        <v>43.063800000000001</v>
      </c>
      <c r="AB796" s="173">
        <f t="array" ref="AB79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797" spans="1:28" ht="34.9">
      <c r="A797" s="3">
        <v>2302873</v>
      </c>
      <c r="B797" s="4" t="s">
        <v>1687</v>
      </c>
      <c r="C797" s="4" t="s">
        <v>1688</v>
      </c>
      <c r="D797" s="4" t="s">
        <v>1769</v>
      </c>
      <c r="E797" s="4" t="s">
        <v>1769</v>
      </c>
      <c r="F797" s="4"/>
      <c r="G797" s="4" t="s">
        <v>47</v>
      </c>
      <c r="H797" s="4" t="s">
        <v>48</v>
      </c>
      <c r="I797" s="4">
        <v>305</v>
      </c>
      <c r="J797" s="4">
        <v>1300</v>
      </c>
      <c r="K797" s="4"/>
      <c r="L797" s="4" t="s">
        <v>49</v>
      </c>
      <c r="M797" s="4" t="s">
        <v>11</v>
      </c>
      <c r="N797" s="4">
        <v>60</v>
      </c>
      <c r="O797" s="9" t="s">
        <v>50</v>
      </c>
      <c r="P797" s="5">
        <v>3.4</v>
      </c>
      <c r="Q797" s="5">
        <v>176.8</v>
      </c>
      <c r="R797" s="4">
        <v>49.836800000000004</v>
      </c>
      <c r="S797" s="4" t="s">
        <v>60</v>
      </c>
      <c r="T797" s="67">
        <v>43093</v>
      </c>
      <c r="U797" s="67">
        <v>42975</v>
      </c>
      <c r="V797" s="4" t="s">
        <v>56</v>
      </c>
      <c r="W797" s="4" t="s">
        <v>1770</v>
      </c>
      <c r="X797" s="173" t="str">
        <f t="array" ref="X79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7" s="173">
        <f t="array" ref="Y79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797" s="173">
        <f>Table1[[#This Row],[V2.0 TEC Requirement (kWh/wk)]]*52/3</f>
        <v>123.93333333333332</v>
      </c>
      <c r="AA797" s="173">
        <f>IF(ISNUMBER(Table1[[#This Row],[Typical Electricity Consumption (TEC) (kWh/yr)]]),Table1[[#This Row],[Typical Electricity Consumption (TEC) (kWh/yr)]]-IF(Table1[[#This Row],[Maximum Document Size Width]]&gt;=275,A3_Annual,0),"")</f>
        <v>49.836800000000004</v>
      </c>
      <c r="AB797" s="173">
        <f t="array" ref="AB79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798" spans="1:28" ht="34.9">
      <c r="A798" s="3">
        <v>2302874</v>
      </c>
      <c r="B798" s="4" t="s">
        <v>1687</v>
      </c>
      <c r="C798" s="4" t="s">
        <v>1688</v>
      </c>
      <c r="D798" s="4" t="s">
        <v>1771</v>
      </c>
      <c r="E798" s="4" t="s">
        <v>1771</v>
      </c>
      <c r="F798" s="4"/>
      <c r="G798" s="4" t="s">
        <v>47</v>
      </c>
      <c r="H798" s="4" t="s">
        <v>48</v>
      </c>
      <c r="I798" s="4">
        <v>305</v>
      </c>
      <c r="J798" s="4">
        <v>1300</v>
      </c>
      <c r="K798" s="4"/>
      <c r="L798" s="4" t="s">
        <v>49</v>
      </c>
      <c r="M798" s="4" t="s">
        <v>11</v>
      </c>
      <c r="N798" s="4">
        <v>60</v>
      </c>
      <c r="O798" s="9" t="s">
        <v>50</v>
      </c>
      <c r="P798" s="5">
        <v>3.4</v>
      </c>
      <c r="Q798" s="5">
        <v>176.8</v>
      </c>
      <c r="R798" s="4">
        <v>49.836800000000004</v>
      </c>
      <c r="S798" s="4" t="s">
        <v>60</v>
      </c>
      <c r="T798" s="67">
        <v>43093</v>
      </c>
      <c r="U798" s="67">
        <v>42975</v>
      </c>
      <c r="V798" s="4" t="s">
        <v>56</v>
      </c>
      <c r="W798" s="4" t="s">
        <v>1772</v>
      </c>
      <c r="X798" s="173" t="str">
        <f t="array" ref="X79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8" s="173">
        <f t="array" ref="Y79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7.1499999999999995</v>
      </c>
      <c r="Z798" s="173">
        <f>Table1[[#This Row],[V2.0 TEC Requirement (kWh/wk)]]*52/3</f>
        <v>123.93333333333332</v>
      </c>
      <c r="AA798" s="173">
        <f>IF(ISNUMBER(Table1[[#This Row],[Typical Electricity Consumption (TEC) (kWh/yr)]]),Table1[[#This Row],[Typical Electricity Consumption (TEC) (kWh/yr)]]-IF(Table1[[#This Row],[Maximum Document Size Width]]&gt;=275,A3_Annual,0),"")</f>
        <v>49.836800000000004</v>
      </c>
      <c r="AB798" s="173">
        <f t="array" ref="AB79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45.7</v>
      </c>
    </row>
    <row r="799" spans="1:28" ht="34.9">
      <c r="A799" s="3">
        <v>2282185</v>
      </c>
      <c r="B799" s="4" t="s">
        <v>1687</v>
      </c>
      <c r="C799" s="4" t="s">
        <v>1688</v>
      </c>
      <c r="D799" s="4" t="s">
        <v>1773</v>
      </c>
      <c r="E799" s="4" t="s">
        <v>1773</v>
      </c>
      <c r="F799" s="4"/>
      <c r="G799" s="4" t="s">
        <v>47</v>
      </c>
      <c r="H799" s="4" t="s">
        <v>48</v>
      </c>
      <c r="I799" s="4">
        <v>310</v>
      </c>
      <c r="J799" s="4">
        <v>462</v>
      </c>
      <c r="K799" s="4"/>
      <c r="L799" s="4" t="s">
        <v>49</v>
      </c>
      <c r="M799" s="4" t="s">
        <v>11</v>
      </c>
      <c r="N799" s="4">
        <v>90</v>
      </c>
      <c r="O799" s="9" t="s">
        <v>50</v>
      </c>
      <c r="P799" s="5">
        <v>12.2</v>
      </c>
      <c r="Q799" s="5">
        <v>634.4</v>
      </c>
      <c r="R799" s="4">
        <v>166.3116</v>
      </c>
      <c r="S799" s="4" t="s">
        <v>60</v>
      </c>
      <c r="T799" s="67">
        <v>42754</v>
      </c>
      <c r="U799" s="67">
        <v>42663</v>
      </c>
      <c r="V799" s="4" t="s">
        <v>56</v>
      </c>
      <c r="W799" s="4" t="s">
        <v>1774</v>
      </c>
      <c r="X799" s="173" t="str">
        <f t="array" ref="X79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799" s="173">
        <f t="array" ref="Y79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18.150000000000002</v>
      </c>
      <c r="Z799" s="173">
        <f>Table1[[#This Row],[V2.0 TEC Requirement (kWh/wk)]]*52/3</f>
        <v>314.60000000000002</v>
      </c>
      <c r="AA799" s="173">
        <f>IF(ISNUMBER(Table1[[#This Row],[Typical Electricity Consumption (TEC) (kWh/yr)]]),Table1[[#This Row],[Typical Electricity Consumption (TEC) (kWh/yr)]]-IF(Table1[[#This Row],[Maximum Document Size Width]]&gt;=275,A3_Annual,0),"")</f>
        <v>166.3116</v>
      </c>
      <c r="AB799" s="173">
        <f t="array" ref="AB79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112.80000000000001</v>
      </c>
    </row>
    <row r="800" spans="1:28" ht="23.45">
      <c r="A800" s="3">
        <v>2241530</v>
      </c>
      <c r="B800" s="4" t="s">
        <v>1775</v>
      </c>
      <c r="C800" s="4" t="s">
        <v>1776</v>
      </c>
      <c r="D800" s="4" t="s">
        <v>1777</v>
      </c>
      <c r="E800" s="4" t="s">
        <v>1777</v>
      </c>
      <c r="F800" s="4" t="s">
        <v>1778</v>
      </c>
      <c r="G800" s="4" t="s">
        <v>47</v>
      </c>
      <c r="H800" s="4" t="s">
        <v>48</v>
      </c>
      <c r="I800" s="4">
        <v>216</v>
      </c>
      <c r="J800" s="4">
        <v>279</v>
      </c>
      <c r="K800" s="4"/>
      <c r="L800" s="4" t="s">
        <v>49</v>
      </c>
      <c r="M800" s="4" t="s">
        <v>11</v>
      </c>
      <c r="N800" s="4">
        <v>38</v>
      </c>
      <c r="O800" s="9" t="s">
        <v>50</v>
      </c>
      <c r="P800" s="5">
        <v>2.2000000000000002</v>
      </c>
      <c r="Q800" s="5">
        <v>114.4</v>
      </c>
      <c r="R800" s="4">
        <v>51.729599999999998</v>
      </c>
      <c r="S800" s="4" t="s">
        <v>60</v>
      </c>
      <c r="T800" s="67">
        <v>42278</v>
      </c>
      <c r="U800" s="67">
        <v>42167</v>
      </c>
      <c r="V800" s="4" t="s">
        <v>187</v>
      </c>
      <c r="W800" s="4" t="s">
        <v>1779</v>
      </c>
      <c r="X800" s="173" t="str">
        <f t="array" ref="X80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0" s="173">
        <f t="array" ref="Y80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3.03</v>
      </c>
      <c r="Z800" s="173">
        <f>Table1[[#This Row],[V2.0 TEC Requirement (kWh/wk)]]*52/3</f>
        <v>52.52</v>
      </c>
      <c r="AA800" s="173">
        <f>IF(ISNUMBER(Table1[[#This Row],[Typical Electricity Consumption (TEC) (kWh/yr)]]),Table1[[#This Row],[Typical Electricity Consumption (TEC) (kWh/yr)]]-IF(Table1[[#This Row],[Maximum Document Size Width]]&gt;=275,A3_Annual,0),"")</f>
        <v>51.729599999999998</v>
      </c>
      <c r="AB800" s="173">
        <f t="array" ref="AB80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26.8</v>
      </c>
    </row>
    <row r="801" spans="1:28" ht="34.9">
      <c r="A801" s="3">
        <v>2257531</v>
      </c>
      <c r="B801" s="4" t="s">
        <v>1780</v>
      </c>
      <c r="C801" s="4" t="s">
        <v>1781</v>
      </c>
      <c r="D801" s="4" t="s">
        <v>1782</v>
      </c>
      <c r="E801" s="4" t="s">
        <v>1783</v>
      </c>
      <c r="F801" s="4"/>
      <c r="G801" s="4" t="s">
        <v>47</v>
      </c>
      <c r="H801" s="4" t="s">
        <v>48</v>
      </c>
      <c r="I801" s="4">
        <v>432</v>
      </c>
      <c r="J801" s="4">
        <v>279</v>
      </c>
      <c r="K801" s="4"/>
      <c r="L801" s="4" t="s">
        <v>49</v>
      </c>
      <c r="M801" s="4" t="s">
        <v>11</v>
      </c>
      <c r="N801" s="4">
        <v>20</v>
      </c>
      <c r="O801" s="9" t="s">
        <v>50</v>
      </c>
      <c r="P801" s="5">
        <v>0.97</v>
      </c>
      <c r="Q801" s="5">
        <v>50.44</v>
      </c>
      <c r="R801" s="4">
        <v>16.525600000000001</v>
      </c>
      <c r="S801" s="4" t="s">
        <v>1784</v>
      </c>
      <c r="T801" s="67">
        <v>42410</v>
      </c>
      <c r="U801" s="67">
        <v>42398</v>
      </c>
      <c r="V801" s="4" t="s">
        <v>56</v>
      </c>
      <c r="W801" s="4" t="s">
        <v>1785</v>
      </c>
      <c r="X801" s="173" t="str">
        <f t="array" ref="X80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1" s="173">
        <f t="array" ref="Y80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1.7500000000000002</v>
      </c>
      <c r="Z801" s="173">
        <f>Table1[[#This Row],[V2.0 TEC Requirement (kWh/wk)]]*52/3</f>
        <v>30.333333333333339</v>
      </c>
      <c r="AA801" s="173">
        <f>IF(ISNUMBER(Table1[[#This Row],[Typical Electricity Consumption (TEC) (kWh/yr)]]),Table1[[#This Row],[Typical Electricity Consumption (TEC) (kWh/yr)]]-IF(Table1[[#This Row],[Maximum Document Size Width]]&gt;=275,A3_Annual,0),"")</f>
        <v>16.525600000000001</v>
      </c>
      <c r="AB801" s="173">
        <f t="array" ref="AB80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802" spans="1:28" ht="69">
      <c r="A802" s="3">
        <v>2241814</v>
      </c>
      <c r="B802" s="4" t="s">
        <v>1780</v>
      </c>
      <c r="C802" s="4" t="s">
        <v>1781</v>
      </c>
      <c r="D802" s="4" t="s">
        <v>1786</v>
      </c>
      <c r="E802" s="4" t="s">
        <v>1787</v>
      </c>
      <c r="F802" s="4"/>
      <c r="G802" s="4" t="s">
        <v>47</v>
      </c>
      <c r="H802" s="4" t="s">
        <v>48</v>
      </c>
      <c r="I802" s="4">
        <v>432</v>
      </c>
      <c r="J802" s="4">
        <v>279</v>
      </c>
      <c r="K802" s="4"/>
      <c r="L802" s="4" t="s">
        <v>49</v>
      </c>
      <c r="M802" s="4" t="s">
        <v>11</v>
      </c>
      <c r="N802" s="4">
        <v>23</v>
      </c>
      <c r="O802" s="9" t="s">
        <v>50</v>
      </c>
      <c r="P802" s="5">
        <v>1.093</v>
      </c>
      <c r="Q802" s="5">
        <v>56.835999999999999</v>
      </c>
      <c r="R802" s="4">
        <v>22.111699999999995</v>
      </c>
      <c r="S802" s="4" t="s">
        <v>1788</v>
      </c>
      <c r="T802" s="67">
        <v>42221</v>
      </c>
      <c r="U802" s="67">
        <v>42174</v>
      </c>
      <c r="V802" s="4" t="s">
        <v>1789</v>
      </c>
      <c r="W802" s="4" t="s">
        <v>1790</v>
      </c>
      <c r="X802" s="173" t="str">
        <f t="array" ref="X80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2" s="173">
        <f t="array" ref="Y80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1.9600000000000002</v>
      </c>
      <c r="Z802" s="173">
        <f>Table1[[#This Row],[V2.0 TEC Requirement (kWh/wk)]]*52/3</f>
        <v>33.973333333333336</v>
      </c>
      <c r="AA802" s="173">
        <f>IF(ISNUMBER(Table1[[#This Row],[Typical Electricity Consumption (TEC) (kWh/yr)]]),Table1[[#This Row],[Typical Electricity Consumption (TEC) (kWh/yr)]]-IF(Table1[[#This Row],[Maximum Document Size Width]]&gt;=275,A3_Annual,0),"")</f>
        <v>22.111699999999995</v>
      </c>
      <c r="AB802" s="173">
        <f t="array" ref="AB80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17.799999999999997</v>
      </c>
    </row>
    <row r="803" spans="1:28" ht="34.9">
      <c r="A803" s="3">
        <v>2257533</v>
      </c>
      <c r="B803" s="4" t="s">
        <v>1780</v>
      </c>
      <c r="C803" s="4" t="s">
        <v>1781</v>
      </c>
      <c r="D803" s="4" t="s">
        <v>1791</v>
      </c>
      <c r="E803" s="4" t="s">
        <v>1792</v>
      </c>
      <c r="F803" s="4"/>
      <c r="G803" s="4" t="s">
        <v>47</v>
      </c>
      <c r="H803" s="4" t="s">
        <v>48</v>
      </c>
      <c r="I803" s="4">
        <v>432</v>
      </c>
      <c r="J803" s="4">
        <v>279</v>
      </c>
      <c r="K803" s="4"/>
      <c r="L803" s="4" t="s">
        <v>49</v>
      </c>
      <c r="M803" s="4" t="s">
        <v>11</v>
      </c>
      <c r="N803" s="4">
        <v>25</v>
      </c>
      <c r="O803" s="9" t="s">
        <v>50</v>
      </c>
      <c r="P803" s="5">
        <v>1.2170000000000001</v>
      </c>
      <c r="Q803" s="5">
        <v>63.283999999999999</v>
      </c>
      <c r="R803" s="4">
        <v>19.004374999999996</v>
      </c>
      <c r="S803" s="4" t="s">
        <v>1784</v>
      </c>
      <c r="T803" s="67">
        <v>42410</v>
      </c>
      <c r="U803" s="67">
        <v>42398</v>
      </c>
      <c r="V803" s="4" t="s">
        <v>56</v>
      </c>
      <c r="W803" s="4" t="s">
        <v>1793</v>
      </c>
      <c r="X803" s="173" t="str">
        <f t="array" ref="X80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3" s="173">
        <f t="array" ref="Y80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803" s="173">
        <f>Table1[[#This Row],[V2.0 TEC Requirement (kWh/wk)]]*52/3</f>
        <v>36.4</v>
      </c>
      <c r="AA803" s="173">
        <f>IF(ISNUMBER(Table1[[#This Row],[Typical Electricity Consumption (TEC) (kWh/yr)]]),Table1[[#This Row],[Typical Electricity Consumption (TEC) (kWh/yr)]]-IF(Table1[[#This Row],[Maximum Document Size Width]]&gt;=275,A3_Annual,0),"")</f>
        <v>19.004374999999996</v>
      </c>
      <c r="AB803" s="173">
        <f t="array" ref="AB80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804" spans="1:28" ht="34.9">
      <c r="A804" s="3">
        <v>2255185</v>
      </c>
      <c r="B804" s="4" t="s">
        <v>1780</v>
      </c>
      <c r="C804" s="4" t="s">
        <v>1781</v>
      </c>
      <c r="D804" s="4" t="s">
        <v>1794</v>
      </c>
      <c r="E804" s="4" t="s">
        <v>1795</v>
      </c>
      <c r="F804" s="4"/>
      <c r="G804" s="4" t="s">
        <v>47</v>
      </c>
      <c r="H804" s="4" t="s">
        <v>48</v>
      </c>
      <c r="I804" s="4">
        <v>432</v>
      </c>
      <c r="J804" s="4">
        <v>279</v>
      </c>
      <c r="K804" s="4"/>
      <c r="L804" s="4" t="s">
        <v>49</v>
      </c>
      <c r="M804" s="4" t="s">
        <v>11</v>
      </c>
      <c r="N804" s="4">
        <v>28</v>
      </c>
      <c r="O804" s="9" t="s">
        <v>50</v>
      </c>
      <c r="P804" s="5">
        <v>1.3580000000000001</v>
      </c>
      <c r="Q804" s="5">
        <v>70.616</v>
      </c>
      <c r="R804" s="4">
        <v>23.490566666666663</v>
      </c>
      <c r="S804" s="4" t="s">
        <v>1788</v>
      </c>
      <c r="T804" s="67">
        <v>42401</v>
      </c>
      <c r="U804" s="67">
        <v>42356</v>
      </c>
      <c r="V804" s="4" t="s">
        <v>187</v>
      </c>
      <c r="W804" s="4" t="s">
        <v>1796</v>
      </c>
      <c r="X804" s="173" t="str">
        <f t="array" ref="X80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4" s="173">
        <f t="array" ref="Y80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2.31</v>
      </c>
      <c r="Z804" s="173">
        <f>Table1[[#This Row],[V2.0 TEC Requirement (kWh/wk)]]*52/3</f>
        <v>40.04</v>
      </c>
      <c r="AA804" s="173">
        <f>IF(ISNUMBER(Table1[[#This Row],[Typical Electricity Consumption (TEC) (kWh/yr)]]),Table1[[#This Row],[Typical Electricity Consumption (TEC) (kWh/yr)]]-IF(Table1[[#This Row],[Maximum Document Size Width]]&gt;=275,A3_Annual,0),"")</f>
        <v>23.490566666666663</v>
      </c>
      <c r="AB804" s="173">
        <f t="array" ref="AB80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805" spans="1:28" ht="46.15">
      <c r="A805" s="3">
        <v>2241815</v>
      </c>
      <c r="B805" s="4" t="s">
        <v>1780</v>
      </c>
      <c r="C805" s="4" t="s">
        <v>1781</v>
      </c>
      <c r="D805" s="4" t="s">
        <v>1797</v>
      </c>
      <c r="E805" s="4" t="s">
        <v>1798</v>
      </c>
      <c r="F805" s="4"/>
      <c r="G805" s="4" t="s">
        <v>47</v>
      </c>
      <c r="H805" s="4" t="s">
        <v>48</v>
      </c>
      <c r="I805" s="4">
        <v>432</v>
      </c>
      <c r="J805" s="4">
        <v>279</v>
      </c>
      <c r="K805" s="4"/>
      <c r="L805" s="4" t="s">
        <v>49</v>
      </c>
      <c r="M805" s="4" t="s">
        <v>11</v>
      </c>
      <c r="N805" s="4">
        <v>28</v>
      </c>
      <c r="O805" s="9" t="s">
        <v>50</v>
      </c>
      <c r="P805" s="5">
        <v>1.2629999999999999</v>
      </c>
      <c r="Q805" s="5">
        <v>65.676000000000002</v>
      </c>
      <c r="R805" s="4">
        <v>22.945</v>
      </c>
      <c r="S805" s="4" t="s">
        <v>1788</v>
      </c>
      <c r="T805" s="67">
        <v>42221</v>
      </c>
      <c r="U805" s="67">
        <v>42174</v>
      </c>
      <c r="V805" s="4" t="s">
        <v>1799</v>
      </c>
      <c r="W805" s="4" t="s">
        <v>1800</v>
      </c>
      <c r="X805" s="173" t="str">
        <f t="array" ref="X80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5" s="173">
        <f t="array" ref="Y80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2.31</v>
      </c>
      <c r="Z805" s="173">
        <f>Table1[[#This Row],[V2.0 TEC Requirement (kWh/wk)]]*52/3</f>
        <v>40.04</v>
      </c>
      <c r="AA805" s="173">
        <f>IF(ISNUMBER(Table1[[#This Row],[Typical Electricity Consumption (TEC) (kWh/yr)]]),Table1[[#This Row],[Typical Electricity Consumption (TEC) (kWh/yr)]]-IF(Table1[[#This Row],[Maximum Document Size Width]]&gt;=275,A3_Annual,0),"")</f>
        <v>22.945</v>
      </c>
      <c r="AB805" s="173">
        <f t="array" ref="AB80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20.8</v>
      </c>
    </row>
    <row r="806" spans="1:28" ht="34.9">
      <c r="A806" s="3">
        <v>2289435</v>
      </c>
      <c r="B806" s="4" t="s">
        <v>1780</v>
      </c>
      <c r="C806" s="4" t="s">
        <v>1781</v>
      </c>
      <c r="D806" s="4" t="s">
        <v>1801</v>
      </c>
      <c r="E806" s="4" t="s">
        <v>1802</v>
      </c>
      <c r="F806" s="4"/>
      <c r="G806" s="4" t="s">
        <v>47</v>
      </c>
      <c r="H806" s="4" t="s">
        <v>48</v>
      </c>
      <c r="I806" s="4">
        <v>432</v>
      </c>
      <c r="J806" s="4">
        <v>279</v>
      </c>
      <c r="K806" s="4"/>
      <c r="L806" s="4" t="s">
        <v>49</v>
      </c>
      <c r="M806" s="4" t="s">
        <v>11</v>
      </c>
      <c r="N806" s="4">
        <v>30</v>
      </c>
      <c r="O806" s="9" t="s">
        <v>50</v>
      </c>
      <c r="P806" s="5">
        <v>1.5169999999999999</v>
      </c>
      <c r="Q806" s="5">
        <v>78.884</v>
      </c>
      <c r="R806" s="4">
        <v>22.948249999999998</v>
      </c>
      <c r="S806" s="4" t="s">
        <v>1784</v>
      </c>
      <c r="T806" s="67">
        <v>42410</v>
      </c>
      <c r="U806" s="67">
        <v>42761</v>
      </c>
      <c r="V806" s="4" t="s">
        <v>52</v>
      </c>
      <c r="W806" s="4" t="s">
        <v>1803</v>
      </c>
      <c r="X806" s="173" t="str">
        <f t="array" ref="X80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6" s="173">
        <f t="array" ref="Y80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806" s="173">
        <f>Table1[[#This Row],[V2.0 TEC Requirement (kWh/wk)]]*52/3</f>
        <v>42.466666666666661</v>
      </c>
      <c r="AA806" s="173">
        <f>IF(ISNUMBER(Table1[[#This Row],[Typical Electricity Consumption (TEC) (kWh/yr)]]),Table1[[#This Row],[Typical Electricity Consumption (TEC) (kWh/yr)]]-IF(Table1[[#This Row],[Maximum Document Size Width]]&gt;=275,A3_Annual,0),"")</f>
        <v>22.948249999999998</v>
      </c>
      <c r="AB806" s="173">
        <f t="array" ref="AB80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807" spans="1:28" ht="34.9">
      <c r="A807" s="3">
        <v>2257535</v>
      </c>
      <c r="B807" s="4" t="s">
        <v>1780</v>
      </c>
      <c r="C807" s="4" t="s">
        <v>1781</v>
      </c>
      <c r="D807" s="4" t="s">
        <v>1804</v>
      </c>
      <c r="E807" s="4" t="s">
        <v>1805</v>
      </c>
      <c r="F807" s="4"/>
      <c r="G807" s="4" t="s">
        <v>47</v>
      </c>
      <c r="H807" s="4" t="s">
        <v>48</v>
      </c>
      <c r="I807" s="4">
        <v>432</v>
      </c>
      <c r="J807" s="4">
        <v>279</v>
      </c>
      <c r="K807" s="4"/>
      <c r="L807" s="4" t="s">
        <v>49</v>
      </c>
      <c r="M807" s="4" t="s">
        <v>11</v>
      </c>
      <c r="N807" s="4">
        <v>35</v>
      </c>
      <c r="O807" s="9" t="s">
        <v>50</v>
      </c>
      <c r="P807" s="5">
        <v>1.974</v>
      </c>
      <c r="Q807" s="5">
        <v>102.648</v>
      </c>
      <c r="R807" s="4">
        <v>28.898999999999997</v>
      </c>
      <c r="S807" s="4" t="s">
        <v>1784</v>
      </c>
      <c r="T807" s="67">
        <v>42410</v>
      </c>
      <c r="U807" s="67">
        <v>42398</v>
      </c>
      <c r="V807" s="4" t="s">
        <v>52</v>
      </c>
      <c r="W807" s="4" t="s">
        <v>1806</v>
      </c>
      <c r="X807" s="173" t="str">
        <f t="array" ref="X80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7" s="173">
        <f t="array" ref="Y80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807" s="173">
        <f>Table1[[#This Row],[V2.0 TEC Requirement (kWh/wk)]]*52/3</f>
        <v>52</v>
      </c>
      <c r="AA807" s="173">
        <f>IF(ISNUMBER(Table1[[#This Row],[Typical Electricity Consumption (TEC) (kWh/yr)]]),Table1[[#This Row],[Typical Electricity Consumption (TEC) (kWh/yr)]]-IF(Table1[[#This Row],[Maximum Document Size Width]]&gt;=275,A3_Annual,0),"")</f>
        <v>28.898999999999997</v>
      </c>
      <c r="AB807" s="173">
        <f t="array" ref="AB80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808" spans="1:28" ht="34.9">
      <c r="A808" s="3">
        <v>2293800</v>
      </c>
      <c r="B808" s="4" t="s">
        <v>1780</v>
      </c>
      <c r="C808" s="4" t="s">
        <v>1781</v>
      </c>
      <c r="D808" s="4" t="s">
        <v>1807</v>
      </c>
      <c r="E808" s="4" t="s">
        <v>1808</v>
      </c>
      <c r="F808" s="4"/>
      <c r="G808" s="4" t="s">
        <v>47</v>
      </c>
      <c r="H808" s="4" t="s">
        <v>48</v>
      </c>
      <c r="I808" s="4">
        <v>279</v>
      </c>
      <c r="J808" s="4">
        <v>432</v>
      </c>
      <c r="K808" s="4"/>
      <c r="L808" s="4" t="s">
        <v>49</v>
      </c>
      <c r="M808" s="4" t="s">
        <v>11</v>
      </c>
      <c r="N808" s="4">
        <v>35</v>
      </c>
      <c r="O808" s="9" t="s">
        <v>50</v>
      </c>
      <c r="P808" s="5">
        <v>1.9610000000000001</v>
      </c>
      <c r="Q808" s="5">
        <v>101.97199999999999</v>
      </c>
      <c r="R808" s="4">
        <v>29.512599999999999</v>
      </c>
      <c r="S808" s="4" t="s">
        <v>1784</v>
      </c>
      <c r="T808" s="67">
        <v>42856</v>
      </c>
      <c r="U808" s="67">
        <v>42832</v>
      </c>
      <c r="V808" s="4" t="s">
        <v>56</v>
      </c>
      <c r="W808" s="4" t="s">
        <v>1809</v>
      </c>
      <c r="X808" s="173" t="str">
        <f t="array" ref="X80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8" s="173">
        <f t="array" ref="Y80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808" s="173">
        <f>Table1[[#This Row],[V2.0 TEC Requirement (kWh/wk)]]*52/3</f>
        <v>52</v>
      </c>
      <c r="AA808" s="173">
        <f>IF(ISNUMBER(Table1[[#This Row],[Typical Electricity Consumption (TEC) (kWh/yr)]]),Table1[[#This Row],[Typical Electricity Consumption (TEC) (kWh/yr)]]-IF(Table1[[#This Row],[Maximum Document Size Width]]&gt;=275,A3_Annual,0),"")</f>
        <v>29.512599999999999</v>
      </c>
      <c r="AB808" s="173">
        <f t="array" ref="AB80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809" spans="1:28" ht="34.9">
      <c r="A809" s="3">
        <v>2257536</v>
      </c>
      <c r="B809" s="4" t="s">
        <v>1780</v>
      </c>
      <c r="C809" s="4" t="s">
        <v>1781</v>
      </c>
      <c r="D809" s="4" t="s">
        <v>1810</v>
      </c>
      <c r="E809" s="4" t="s">
        <v>1811</v>
      </c>
      <c r="F809" s="4"/>
      <c r="G809" s="4" t="s">
        <v>47</v>
      </c>
      <c r="H809" s="4" t="s">
        <v>48</v>
      </c>
      <c r="I809" s="4">
        <v>432</v>
      </c>
      <c r="J809" s="4">
        <v>279</v>
      </c>
      <c r="K809" s="4"/>
      <c r="L809" s="4" t="s">
        <v>49</v>
      </c>
      <c r="M809" s="4" t="s">
        <v>11</v>
      </c>
      <c r="N809" s="4">
        <v>45</v>
      </c>
      <c r="O809" s="9" t="s">
        <v>50</v>
      </c>
      <c r="P809" s="5">
        <v>2.2450000000000001</v>
      </c>
      <c r="Q809" s="5">
        <v>116.74</v>
      </c>
      <c r="R809" s="4">
        <v>32.408999999999999</v>
      </c>
      <c r="S809" s="4" t="s">
        <v>1784</v>
      </c>
      <c r="T809" s="67">
        <v>42410</v>
      </c>
      <c r="U809" s="67">
        <v>42398</v>
      </c>
      <c r="V809" s="4" t="s">
        <v>52</v>
      </c>
      <c r="W809" s="4" t="s">
        <v>1812</v>
      </c>
      <c r="X809" s="173" t="str">
        <f t="array" ref="X80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09" s="173">
        <f t="array" ref="Y80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4.1000000000000005</v>
      </c>
      <c r="Z809" s="173">
        <f>Table1[[#This Row],[V2.0 TEC Requirement (kWh/wk)]]*52/3</f>
        <v>71.066666666666677</v>
      </c>
      <c r="AA809" s="173">
        <f>IF(ISNUMBER(Table1[[#This Row],[Typical Electricity Consumption (TEC) (kWh/yr)]]),Table1[[#This Row],[Typical Electricity Consumption (TEC) (kWh/yr)]]-IF(Table1[[#This Row],[Maximum Document Size Width]]&gt;=275,A3_Annual,0),"")</f>
        <v>32.408999999999999</v>
      </c>
      <c r="AB809" s="173">
        <f t="array" ref="AB80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810" spans="1:28" ht="34.9">
      <c r="A810" s="3">
        <v>2293802</v>
      </c>
      <c r="B810" s="4" t="s">
        <v>1780</v>
      </c>
      <c r="C810" s="4" t="s">
        <v>1781</v>
      </c>
      <c r="D810" s="4" t="s">
        <v>1813</v>
      </c>
      <c r="E810" s="4" t="s">
        <v>1814</v>
      </c>
      <c r="F810" s="4"/>
      <c r="G810" s="4" t="s">
        <v>47</v>
      </c>
      <c r="H810" s="4" t="s">
        <v>48</v>
      </c>
      <c r="I810" s="4">
        <v>279</v>
      </c>
      <c r="J810" s="4">
        <v>432</v>
      </c>
      <c r="K810" s="4"/>
      <c r="L810" s="4" t="s">
        <v>49</v>
      </c>
      <c r="M810" s="4" t="s">
        <v>11</v>
      </c>
      <c r="N810" s="4">
        <v>45</v>
      </c>
      <c r="O810" s="9" t="s">
        <v>50</v>
      </c>
      <c r="P810" s="5">
        <v>2.72</v>
      </c>
      <c r="Q810" s="5">
        <v>141.44</v>
      </c>
      <c r="R810" s="4">
        <v>39.288599999999995</v>
      </c>
      <c r="S810" s="4" t="s">
        <v>1784</v>
      </c>
      <c r="T810" s="67">
        <v>42856</v>
      </c>
      <c r="U810" s="67">
        <v>42832</v>
      </c>
      <c r="V810" s="4" t="s">
        <v>56</v>
      </c>
      <c r="W810" s="4" t="s">
        <v>1815</v>
      </c>
      <c r="X810" s="173" t="str">
        <f t="array" ref="X81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0" s="173">
        <f t="array" ref="Y81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4.1000000000000005</v>
      </c>
      <c r="Z810" s="173">
        <f>Table1[[#This Row],[V2.0 TEC Requirement (kWh/wk)]]*52/3</f>
        <v>71.066666666666677</v>
      </c>
      <c r="AA810" s="173">
        <f>IF(ISNUMBER(Table1[[#This Row],[Typical Electricity Consumption (TEC) (kWh/yr)]]),Table1[[#This Row],[Typical Electricity Consumption (TEC) (kWh/yr)]]-IF(Table1[[#This Row],[Maximum Document Size Width]]&gt;=275,A3_Annual,0),"")</f>
        <v>39.288599999999995</v>
      </c>
      <c r="AB810" s="173">
        <f t="array" ref="AB81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32.200000000000003</v>
      </c>
    </row>
    <row r="811" spans="1:28" ht="34.9">
      <c r="A811" s="3">
        <v>2289436</v>
      </c>
      <c r="B811" s="4" t="s">
        <v>1780</v>
      </c>
      <c r="C811" s="4" t="s">
        <v>1781</v>
      </c>
      <c r="D811" s="4" t="s">
        <v>1816</v>
      </c>
      <c r="E811" s="4" t="s">
        <v>1817</v>
      </c>
      <c r="F811" s="4"/>
      <c r="G811" s="4" t="s">
        <v>47</v>
      </c>
      <c r="H811" s="4" t="s">
        <v>48</v>
      </c>
      <c r="I811" s="4">
        <v>432</v>
      </c>
      <c r="J811" s="4">
        <v>279</v>
      </c>
      <c r="K811" s="4"/>
      <c r="L811" s="4" t="s">
        <v>49</v>
      </c>
      <c r="M811" s="4" t="s">
        <v>11</v>
      </c>
      <c r="N811" s="4">
        <v>50</v>
      </c>
      <c r="O811" s="9" t="s">
        <v>50</v>
      </c>
      <c r="P811" s="5">
        <v>2.9020000000000001</v>
      </c>
      <c r="Q811" s="5">
        <v>150.904</v>
      </c>
      <c r="R811" s="4">
        <v>40.962999999999994</v>
      </c>
      <c r="S811" s="4" t="s">
        <v>1784</v>
      </c>
      <c r="T811" s="67">
        <v>42410</v>
      </c>
      <c r="U811" s="67">
        <v>42761</v>
      </c>
      <c r="V811" s="4" t="s">
        <v>52</v>
      </c>
      <c r="W811" s="4" t="s">
        <v>1818</v>
      </c>
      <c r="X811" s="173" t="str">
        <f t="array" ref="X81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1" s="173">
        <f t="array" ref="Y81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4.6499999999999995</v>
      </c>
      <c r="Z811" s="173">
        <f>Table1[[#This Row],[V2.0 TEC Requirement (kWh/wk)]]*52/3</f>
        <v>80.599999999999994</v>
      </c>
      <c r="AA811" s="173">
        <f>IF(ISNUMBER(Table1[[#This Row],[Typical Electricity Consumption (TEC) (kWh/yr)]]),Table1[[#This Row],[Typical Electricity Consumption (TEC) (kWh/yr)]]-IF(Table1[[#This Row],[Maximum Document Size Width]]&gt;=275,A3_Annual,0),"")</f>
        <v>40.962999999999994</v>
      </c>
      <c r="AB811" s="173">
        <f t="array" ref="AB81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36.700000000000003</v>
      </c>
    </row>
    <row r="812" spans="1:28" ht="34.9">
      <c r="A812" s="3">
        <v>2263440</v>
      </c>
      <c r="B812" s="4" t="s">
        <v>1780</v>
      </c>
      <c r="C812" s="4" t="s">
        <v>1781</v>
      </c>
      <c r="D812" s="4" t="s">
        <v>1819</v>
      </c>
      <c r="E812" s="4" t="s">
        <v>1820</v>
      </c>
      <c r="F812" s="4"/>
      <c r="G812" s="4" t="s">
        <v>47</v>
      </c>
      <c r="H812" s="4" t="s">
        <v>48</v>
      </c>
      <c r="I812" s="4">
        <v>313</v>
      </c>
      <c r="J812" s="4">
        <v>460</v>
      </c>
      <c r="K812" s="4"/>
      <c r="L812" s="4" t="s">
        <v>49</v>
      </c>
      <c r="M812" s="4" t="s">
        <v>11</v>
      </c>
      <c r="N812" s="4">
        <v>55</v>
      </c>
      <c r="O812" s="9" t="s">
        <v>50</v>
      </c>
      <c r="P812" s="5">
        <v>3.242</v>
      </c>
      <c r="Q812" s="5">
        <v>168.584</v>
      </c>
      <c r="R812" s="4">
        <v>46.165599999999984</v>
      </c>
      <c r="S812" s="4" t="s">
        <v>1784</v>
      </c>
      <c r="T812" s="67">
        <v>42460</v>
      </c>
      <c r="U812" s="67">
        <v>42458</v>
      </c>
      <c r="V812" s="4" t="s">
        <v>52</v>
      </c>
      <c r="W812" s="4" t="s">
        <v>1821</v>
      </c>
      <c r="X812" s="173" t="str">
        <f t="array" ref="X81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2" s="173">
        <f t="array" ref="Y81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5.8999999999999995</v>
      </c>
      <c r="Z812" s="173">
        <f>Table1[[#This Row],[V2.0 TEC Requirement (kWh/wk)]]*52/3</f>
        <v>102.26666666666665</v>
      </c>
      <c r="AA812" s="173">
        <f>IF(ISNUMBER(Table1[[#This Row],[Typical Electricity Consumption (TEC) (kWh/yr)]]),Table1[[#This Row],[Typical Electricity Consumption (TEC) (kWh/yr)]]-IF(Table1[[#This Row],[Maximum Document Size Width]]&gt;=275,A3_Annual,0),"")</f>
        <v>46.165599999999984</v>
      </c>
      <c r="AB812" s="173">
        <f t="array" ref="AB81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813" spans="1:28" ht="34.9">
      <c r="A813" s="3">
        <v>2289438</v>
      </c>
      <c r="B813" s="4" t="s">
        <v>1780</v>
      </c>
      <c r="C813" s="4" t="s">
        <v>1781</v>
      </c>
      <c r="D813" s="4" t="s">
        <v>1822</v>
      </c>
      <c r="E813" s="4" t="s">
        <v>1823</v>
      </c>
      <c r="F813" s="4"/>
      <c r="G813" s="4" t="s">
        <v>47</v>
      </c>
      <c r="H813" s="4" t="s">
        <v>48</v>
      </c>
      <c r="I813" s="4">
        <v>313</v>
      </c>
      <c r="J813" s="4">
        <v>460</v>
      </c>
      <c r="K813" s="4"/>
      <c r="L813" s="4" t="s">
        <v>49</v>
      </c>
      <c r="M813" s="4" t="s">
        <v>11</v>
      </c>
      <c r="N813" s="4">
        <v>65</v>
      </c>
      <c r="O813" s="9" t="s">
        <v>50</v>
      </c>
      <c r="P813" s="5">
        <v>3.8490000000000002</v>
      </c>
      <c r="Q813" s="5">
        <v>200.148</v>
      </c>
      <c r="R813" s="4">
        <v>53.978599999999993</v>
      </c>
      <c r="S813" s="4" t="s">
        <v>1784</v>
      </c>
      <c r="T813" s="67">
        <v>42460</v>
      </c>
      <c r="U813" s="67">
        <v>42761</v>
      </c>
      <c r="V813" s="4" t="s">
        <v>52</v>
      </c>
      <c r="W813" s="4" t="s">
        <v>1824</v>
      </c>
      <c r="X813" s="173" t="str">
        <f t="array" ref="X81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3" s="173">
        <f t="array" ref="Y81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8.4</v>
      </c>
      <c r="Z813" s="173">
        <f>Table1[[#This Row],[V2.0 TEC Requirement (kWh/wk)]]*52/3</f>
        <v>145.6</v>
      </c>
      <c r="AA813" s="173">
        <f>IF(ISNUMBER(Table1[[#This Row],[Typical Electricity Consumption (TEC) (kWh/yr)]]),Table1[[#This Row],[Typical Electricity Consumption (TEC) (kWh/yr)]]-IF(Table1[[#This Row],[Maximum Document Size Width]]&gt;=275,A3_Annual,0),"")</f>
        <v>53.978599999999993</v>
      </c>
      <c r="AB813" s="173">
        <f t="array" ref="AB81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v>
      </c>
    </row>
    <row r="814" spans="1:28" ht="34.9">
      <c r="A814" s="3">
        <v>2263444</v>
      </c>
      <c r="B814" s="4" t="s">
        <v>1780</v>
      </c>
      <c r="C814" s="4" t="s">
        <v>1781</v>
      </c>
      <c r="D814" s="4" t="s">
        <v>1825</v>
      </c>
      <c r="E814" s="4" t="s">
        <v>1826</v>
      </c>
      <c r="F814" s="4"/>
      <c r="G814" s="4" t="s">
        <v>47</v>
      </c>
      <c r="H814" s="4" t="s">
        <v>48</v>
      </c>
      <c r="I814" s="4">
        <v>313</v>
      </c>
      <c r="J814" s="4">
        <v>460</v>
      </c>
      <c r="K814" s="4"/>
      <c r="L814" s="4" t="s">
        <v>49</v>
      </c>
      <c r="M814" s="4" t="s">
        <v>11</v>
      </c>
      <c r="N814" s="4">
        <v>75</v>
      </c>
      <c r="O814" s="9" t="s">
        <v>50</v>
      </c>
      <c r="P814" s="5">
        <v>4.609</v>
      </c>
      <c r="Q814" s="5">
        <v>239.66800000000001</v>
      </c>
      <c r="R814" s="4">
        <v>63.9236</v>
      </c>
      <c r="S814" s="4" t="s">
        <v>1784</v>
      </c>
      <c r="T814" s="67">
        <v>42460</v>
      </c>
      <c r="U814" s="67">
        <v>42458</v>
      </c>
      <c r="V814" s="4" t="s">
        <v>52</v>
      </c>
      <c r="W814" s="4" t="s">
        <v>1827</v>
      </c>
      <c r="X814" s="173" t="str">
        <f t="array" ref="X81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4" s="173">
        <f t="array" ref="Y81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10.9</v>
      </c>
      <c r="Z814" s="173">
        <f>Table1[[#This Row],[V2.0 TEC Requirement (kWh/wk)]]*52/3</f>
        <v>188.93333333333337</v>
      </c>
      <c r="AA814" s="173">
        <f>IF(ISNUMBER(Table1[[#This Row],[Typical Electricity Consumption (TEC) (kWh/yr)]]),Table1[[#This Row],[Typical Electricity Consumption (TEC) (kWh/yr)]]-IF(Table1[[#This Row],[Maximum Document Size Width]]&gt;=275,A3_Annual,0),"")</f>
        <v>63.9236</v>
      </c>
      <c r="AB814" s="173">
        <f t="array" ref="AB81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69</v>
      </c>
    </row>
    <row r="815" spans="1:28" ht="34.9">
      <c r="A815" s="3">
        <v>2289589</v>
      </c>
      <c r="B815" s="4" t="s">
        <v>1780</v>
      </c>
      <c r="C815" s="4" t="s">
        <v>1781</v>
      </c>
      <c r="D815" s="4" t="s">
        <v>1828</v>
      </c>
      <c r="E815" s="4" t="s">
        <v>1829</v>
      </c>
      <c r="F815" s="4"/>
      <c r="G815" s="4" t="s">
        <v>47</v>
      </c>
      <c r="H815" s="4" t="s">
        <v>48</v>
      </c>
      <c r="I815" s="4">
        <v>313</v>
      </c>
      <c r="J815" s="4">
        <v>460</v>
      </c>
      <c r="K815" s="4"/>
      <c r="L815" s="4" t="s">
        <v>49</v>
      </c>
      <c r="M815" s="4" t="s">
        <v>11</v>
      </c>
      <c r="N815" s="4">
        <v>85</v>
      </c>
      <c r="O815" s="9" t="s">
        <v>50</v>
      </c>
      <c r="P815" s="5">
        <v>5.8070000000000004</v>
      </c>
      <c r="Q815" s="5">
        <v>301.964</v>
      </c>
      <c r="R815" s="4">
        <v>78.727999999999994</v>
      </c>
      <c r="S815" s="4" t="s">
        <v>1784</v>
      </c>
      <c r="T815" s="67">
        <v>42460</v>
      </c>
      <c r="U815" s="67">
        <v>42761</v>
      </c>
      <c r="V815" s="4" t="s">
        <v>52</v>
      </c>
      <c r="W815" s="4" t="s">
        <v>1830</v>
      </c>
      <c r="X815" s="173" t="str">
        <f t="array" ref="X81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5" s="173">
        <f t="array" ref="Y81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15.150000000000002</v>
      </c>
      <c r="Z815" s="173">
        <f>Table1[[#This Row],[V2.0 TEC Requirement (kWh/wk)]]*52/3</f>
        <v>262.60000000000002</v>
      </c>
      <c r="AA815" s="173">
        <f>IF(ISNUMBER(Table1[[#This Row],[Typical Electricity Consumption (TEC) (kWh/yr)]]),Table1[[#This Row],[Typical Electricity Consumption (TEC) (kWh/yr)]]-IF(Table1[[#This Row],[Maximum Document Size Width]]&gt;=275,A3_Annual,0),"")</f>
        <v>78.727999999999994</v>
      </c>
      <c r="AB815" s="173">
        <f t="array" ref="AB81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93.800000000000011</v>
      </c>
    </row>
    <row r="816" spans="1:28" ht="34.9">
      <c r="A816" s="3">
        <v>2257724</v>
      </c>
      <c r="B816" s="4" t="s">
        <v>1780</v>
      </c>
      <c r="C816" s="4" t="s">
        <v>1781</v>
      </c>
      <c r="D816" s="4" t="s">
        <v>1831</v>
      </c>
      <c r="E816" s="4" t="s">
        <v>1832</v>
      </c>
      <c r="F816" s="4"/>
      <c r="G816" s="4" t="s">
        <v>47</v>
      </c>
      <c r="H816" s="4" t="s">
        <v>48</v>
      </c>
      <c r="I816" s="4">
        <v>297</v>
      </c>
      <c r="J816" s="4">
        <v>420</v>
      </c>
      <c r="K816" s="4"/>
      <c r="L816" s="4" t="s">
        <v>49</v>
      </c>
      <c r="M816" s="4" t="s">
        <v>14</v>
      </c>
      <c r="N816" s="4">
        <v>20</v>
      </c>
      <c r="O816" s="9" t="s">
        <v>50</v>
      </c>
      <c r="P816" s="5">
        <v>0.92</v>
      </c>
      <c r="Q816" s="5">
        <v>47.84</v>
      </c>
      <c r="R816" s="4">
        <v>15.1645</v>
      </c>
      <c r="S816" s="4" t="s">
        <v>1784</v>
      </c>
      <c r="T816" s="67">
        <v>42439</v>
      </c>
      <c r="U816" s="67">
        <v>42403</v>
      </c>
      <c r="V816" s="4" t="s">
        <v>52</v>
      </c>
      <c r="W816" s="4" t="s">
        <v>1833</v>
      </c>
      <c r="X816" s="173" t="str">
        <f t="array" ref="X81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6" s="173">
        <f t="array" ref="Y81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816" s="173">
        <f>Table1[[#This Row],[V2.0 TEC Requirement (kWh/wk)]]*52/3</f>
        <v>51.133333333333326</v>
      </c>
      <c r="AA816" s="173">
        <f>IF(ISNUMBER(Table1[[#This Row],[Typical Electricity Consumption (TEC) (kWh/yr)]]),Table1[[#This Row],[Typical Electricity Consumption (TEC) (kWh/yr)]]-IF(Table1[[#This Row],[Maximum Document Size Width]]&gt;=275,A3_Annual,0),"")</f>
        <v>15.1645</v>
      </c>
      <c r="AB816" s="173">
        <f t="array" ref="AB81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817" spans="1:28" ht="34.9">
      <c r="A817" s="3">
        <v>2257725</v>
      </c>
      <c r="B817" s="4" t="s">
        <v>1780</v>
      </c>
      <c r="C817" s="4" t="s">
        <v>1781</v>
      </c>
      <c r="D817" s="4" t="s">
        <v>1834</v>
      </c>
      <c r="E817" s="4" t="s">
        <v>1835</v>
      </c>
      <c r="F817" s="4"/>
      <c r="G817" s="4" t="s">
        <v>47</v>
      </c>
      <c r="H817" s="4" t="s">
        <v>48</v>
      </c>
      <c r="I817" s="4">
        <v>297</v>
      </c>
      <c r="J817" s="4">
        <v>420</v>
      </c>
      <c r="K817" s="4"/>
      <c r="L817" s="4" t="s">
        <v>49</v>
      </c>
      <c r="M817" s="4" t="s">
        <v>14</v>
      </c>
      <c r="N817" s="4">
        <v>25</v>
      </c>
      <c r="O817" s="9" t="s">
        <v>50</v>
      </c>
      <c r="P817" s="5">
        <v>1.1080000000000001</v>
      </c>
      <c r="Q817" s="5">
        <v>57.616</v>
      </c>
      <c r="R817" s="4">
        <v>18.364016666666668</v>
      </c>
      <c r="S817" s="4" t="s">
        <v>1784</v>
      </c>
      <c r="T817" s="67">
        <v>42439</v>
      </c>
      <c r="U817" s="67">
        <v>42403</v>
      </c>
      <c r="V817" s="4" t="s">
        <v>52</v>
      </c>
      <c r="W817" s="4" t="s">
        <v>1836</v>
      </c>
      <c r="X817" s="173" t="str">
        <f t="array" ref="X81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7" s="173">
        <f t="array" ref="Y81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817" s="173">
        <f>Table1[[#This Row],[V2.0 TEC Requirement (kWh/wk)]]*52/3</f>
        <v>62.4</v>
      </c>
      <c r="AA817" s="173">
        <f>IF(ISNUMBER(Table1[[#This Row],[Typical Electricity Consumption (TEC) (kWh/yr)]]),Table1[[#This Row],[Typical Electricity Consumption (TEC) (kWh/yr)]]-IF(Table1[[#This Row],[Maximum Document Size Width]]&gt;=275,A3_Annual,0),"")</f>
        <v>18.364016666666668</v>
      </c>
      <c r="AB817" s="173">
        <f t="array" ref="AB81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818" spans="1:28" ht="34.9">
      <c r="A818" s="3">
        <v>2257730</v>
      </c>
      <c r="B818" s="4" t="s">
        <v>1780</v>
      </c>
      <c r="C818" s="4" t="s">
        <v>1781</v>
      </c>
      <c r="D818" s="4" t="s">
        <v>1837</v>
      </c>
      <c r="E818" s="4" t="s">
        <v>1838</v>
      </c>
      <c r="F818" s="4"/>
      <c r="G818" s="4" t="s">
        <v>47</v>
      </c>
      <c r="H818" s="4" t="s">
        <v>48</v>
      </c>
      <c r="I818" s="4">
        <v>297</v>
      </c>
      <c r="J818" s="4">
        <v>420</v>
      </c>
      <c r="K818" s="4"/>
      <c r="L818" s="4" t="s">
        <v>49</v>
      </c>
      <c r="M818" s="4" t="s">
        <v>14</v>
      </c>
      <c r="N818" s="4">
        <v>25</v>
      </c>
      <c r="O818" s="9" t="s">
        <v>50</v>
      </c>
      <c r="P818" s="5">
        <v>1.1579999999999999</v>
      </c>
      <c r="Q818" s="5">
        <v>60.216000000000001</v>
      </c>
      <c r="R818" s="4">
        <v>18.254708333333333</v>
      </c>
      <c r="S818" s="4" t="s">
        <v>1784</v>
      </c>
      <c r="T818" s="67">
        <v>42439</v>
      </c>
      <c r="U818" s="67">
        <v>42403</v>
      </c>
      <c r="V818" s="4" t="s">
        <v>52</v>
      </c>
      <c r="W818" s="4" t="s">
        <v>1839</v>
      </c>
      <c r="X818" s="173" t="str">
        <f t="array" ref="X81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8" s="173">
        <f t="array" ref="Y81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818" s="173">
        <f>Table1[[#This Row],[V2.0 TEC Requirement (kWh/wk)]]*52/3</f>
        <v>62.4</v>
      </c>
      <c r="AA818" s="173">
        <f>IF(ISNUMBER(Table1[[#This Row],[Typical Electricity Consumption (TEC) (kWh/yr)]]),Table1[[#This Row],[Typical Electricity Consumption (TEC) (kWh/yr)]]-IF(Table1[[#This Row],[Maximum Document Size Width]]&gt;=275,A3_Annual,0),"")</f>
        <v>18.254708333333333</v>
      </c>
      <c r="AB818" s="173">
        <f t="array" ref="AB81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819" spans="1:28" ht="34.9">
      <c r="A819" s="3">
        <v>2289421</v>
      </c>
      <c r="B819" s="4" t="s">
        <v>1780</v>
      </c>
      <c r="C819" s="4" t="s">
        <v>1781</v>
      </c>
      <c r="D819" s="4" t="s">
        <v>1840</v>
      </c>
      <c r="E819" s="4" t="s">
        <v>1841</v>
      </c>
      <c r="F819" s="4"/>
      <c r="G819" s="4" t="s">
        <v>47</v>
      </c>
      <c r="H819" s="4" t="s">
        <v>48</v>
      </c>
      <c r="I819" s="4">
        <v>297</v>
      </c>
      <c r="J819" s="4">
        <v>420</v>
      </c>
      <c r="K819" s="4"/>
      <c r="L819" s="4" t="s">
        <v>49</v>
      </c>
      <c r="M819" s="4" t="s">
        <v>14</v>
      </c>
      <c r="N819" s="4">
        <v>30</v>
      </c>
      <c r="O819" s="9" t="s">
        <v>50</v>
      </c>
      <c r="P819" s="5">
        <v>1.4039999999999999</v>
      </c>
      <c r="Q819" s="5">
        <v>73.007999999999996</v>
      </c>
      <c r="R819" s="4">
        <v>22.234766666666669</v>
      </c>
      <c r="S819" s="4" t="s">
        <v>1784</v>
      </c>
      <c r="T819" s="67">
        <v>42439</v>
      </c>
      <c r="U819" s="67">
        <v>42761</v>
      </c>
      <c r="V819" s="4" t="s">
        <v>52</v>
      </c>
      <c r="W819" s="4" t="s">
        <v>1842</v>
      </c>
      <c r="X819" s="173" t="str">
        <f t="array" ref="X81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19" s="173">
        <f t="array" ref="Y81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819" s="173">
        <f>Table1[[#This Row],[V2.0 TEC Requirement (kWh/wk)]]*52/3</f>
        <v>73.666666666666671</v>
      </c>
      <c r="AA819" s="173">
        <f>IF(ISNUMBER(Table1[[#This Row],[Typical Electricity Consumption (TEC) (kWh/yr)]]),Table1[[#This Row],[Typical Electricity Consumption (TEC) (kWh/yr)]]-IF(Table1[[#This Row],[Maximum Document Size Width]]&gt;=275,A3_Annual,0),"")</f>
        <v>22.234766666666669</v>
      </c>
      <c r="AB819" s="173">
        <f t="array" ref="AB81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820" spans="1:28" ht="34.9">
      <c r="A820" s="3">
        <v>2257727</v>
      </c>
      <c r="B820" s="4" t="s">
        <v>1780</v>
      </c>
      <c r="C820" s="4" t="s">
        <v>1781</v>
      </c>
      <c r="D820" s="4" t="s">
        <v>1843</v>
      </c>
      <c r="E820" s="4" t="s">
        <v>1844</v>
      </c>
      <c r="F820" s="4"/>
      <c r="G820" s="4" t="s">
        <v>47</v>
      </c>
      <c r="H820" s="4" t="s">
        <v>48</v>
      </c>
      <c r="I820" s="4">
        <v>297</v>
      </c>
      <c r="J820" s="4">
        <v>420</v>
      </c>
      <c r="K820" s="4"/>
      <c r="L820" s="4" t="s">
        <v>49</v>
      </c>
      <c r="M820" s="4" t="s">
        <v>14</v>
      </c>
      <c r="N820" s="4">
        <v>35</v>
      </c>
      <c r="O820" s="9" t="s">
        <v>50</v>
      </c>
      <c r="P820" s="5">
        <v>1.6859999999999999</v>
      </c>
      <c r="Q820" s="5">
        <v>87.671999999999997</v>
      </c>
      <c r="R820" s="4">
        <v>25.167999999999996</v>
      </c>
      <c r="S820" s="4" t="s">
        <v>1784</v>
      </c>
      <c r="T820" s="67">
        <v>42439</v>
      </c>
      <c r="U820" s="67">
        <v>42403</v>
      </c>
      <c r="V820" s="4" t="s">
        <v>52</v>
      </c>
      <c r="W820" s="4" t="s">
        <v>1845</v>
      </c>
      <c r="X820" s="173" t="str">
        <f t="array" ref="X82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0" s="173">
        <f t="array" ref="Y82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820" s="173">
        <f>Table1[[#This Row],[V2.0 TEC Requirement (kWh/wk)]]*52/3</f>
        <v>91</v>
      </c>
      <c r="AA820" s="173">
        <f>IF(ISNUMBER(Table1[[#This Row],[Typical Electricity Consumption (TEC) (kWh/yr)]]),Table1[[#This Row],[Typical Electricity Consumption (TEC) (kWh/yr)]]-IF(Table1[[#This Row],[Maximum Document Size Width]]&gt;=275,A3_Annual,0),"")</f>
        <v>25.167999999999996</v>
      </c>
      <c r="AB820" s="173">
        <f t="array" ref="AB82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821" spans="1:28" ht="34.9">
      <c r="A821" s="3">
        <v>2257728</v>
      </c>
      <c r="B821" s="4" t="s">
        <v>1780</v>
      </c>
      <c r="C821" s="4" t="s">
        <v>1781</v>
      </c>
      <c r="D821" s="4" t="s">
        <v>1846</v>
      </c>
      <c r="E821" s="4" t="s">
        <v>1847</v>
      </c>
      <c r="F821" s="4"/>
      <c r="G821" s="4" t="s">
        <v>47</v>
      </c>
      <c r="H821" s="4" t="s">
        <v>48</v>
      </c>
      <c r="I821" s="4">
        <v>297</v>
      </c>
      <c r="J821" s="4">
        <v>420</v>
      </c>
      <c r="K821" s="4"/>
      <c r="L821" s="4" t="s">
        <v>49</v>
      </c>
      <c r="M821" s="4" t="s">
        <v>14</v>
      </c>
      <c r="N821" s="4">
        <v>45</v>
      </c>
      <c r="O821" s="9" t="s">
        <v>50</v>
      </c>
      <c r="P821" s="5">
        <v>2.1970000000000001</v>
      </c>
      <c r="Q821" s="5">
        <v>114.244</v>
      </c>
      <c r="R821" s="4">
        <v>32.567599999999999</v>
      </c>
      <c r="S821" s="4" t="s">
        <v>1784</v>
      </c>
      <c r="T821" s="67">
        <v>42439</v>
      </c>
      <c r="U821" s="67">
        <v>42403</v>
      </c>
      <c r="V821" s="4" t="s">
        <v>52</v>
      </c>
      <c r="W821" s="4" t="s">
        <v>1848</v>
      </c>
      <c r="X821" s="173" t="str">
        <f t="array" ref="X82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1" s="173">
        <f t="array" ref="Y82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821" s="173">
        <f>Table1[[#This Row],[V2.0 TEC Requirement (kWh/wk)]]*52/3</f>
        <v>125.66666666666667</v>
      </c>
      <c r="AA821" s="173">
        <f>IF(ISNUMBER(Table1[[#This Row],[Typical Electricity Consumption (TEC) (kWh/yr)]]),Table1[[#This Row],[Typical Electricity Consumption (TEC) (kWh/yr)]]-IF(Table1[[#This Row],[Maximum Document Size Width]]&gt;=275,A3_Annual,0),"")</f>
        <v>32.567599999999999</v>
      </c>
      <c r="AB821" s="173">
        <f t="array" ref="AB82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822" spans="1:28" ht="34.9">
      <c r="A822" s="3">
        <v>2289434</v>
      </c>
      <c r="B822" s="4" t="s">
        <v>1780</v>
      </c>
      <c r="C822" s="4" t="s">
        <v>1781</v>
      </c>
      <c r="D822" s="4" t="s">
        <v>1849</v>
      </c>
      <c r="E822" s="4" t="s">
        <v>1850</v>
      </c>
      <c r="F822" s="4"/>
      <c r="G822" s="4" t="s">
        <v>47</v>
      </c>
      <c r="H822" s="4" t="s">
        <v>48</v>
      </c>
      <c r="I822" s="4">
        <v>297</v>
      </c>
      <c r="J822" s="4">
        <v>420</v>
      </c>
      <c r="K822" s="4"/>
      <c r="L822" s="4" t="s">
        <v>49</v>
      </c>
      <c r="M822" s="4" t="s">
        <v>14</v>
      </c>
      <c r="N822" s="4">
        <v>50</v>
      </c>
      <c r="O822" s="9" t="s">
        <v>50</v>
      </c>
      <c r="P822" s="5">
        <v>2.492</v>
      </c>
      <c r="Q822" s="5">
        <v>129.584</v>
      </c>
      <c r="R822" s="4">
        <v>35.633000000000003</v>
      </c>
      <c r="S822" s="4" t="s">
        <v>1784</v>
      </c>
      <c r="T822" s="67">
        <v>42439</v>
      </c>
      <c r="U822" s="67">
        <v>42761</v>
      </c>
      <c r="V822" s="4" t="s">
        <v>52</v>
      </c>
      <c r="W822" s="4" t="s">
        <v>1851</v>
      </c>
      <c r="X822" s="173" t="str">
        <f t="array" ref="X82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2" s="173">
        <f t="array" ref="Y82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8.25</v>
      </c>
      <c r="Z822" s="173">
        <f>Table1[[#This Row],[V2.0 TEC Requirement (kWh/wk)]]*52/3</f>
        <v>143</v>
      </c>
      <c r="AA822" s="173">
        <f>IF(ISNUMBER(Table1[[#This Row],[Typical Electricity Consumption (TEC) (kWh/yr)]]),Table1[[#This Row],[Typical Electricity Consumption (TEC) (kWh/yr)]]-IF(Table1[[#This Row],[Maximum Document Size Width]]&gt;=275,A3_Annual,0),"")</f>
        <v>35.633000000000003</v>
      </c>
      <c r="AB822" s="173">
        <f t="array" ref="AB82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38.200000000000003</v>
      </c>
    </row>
    <row r="823" spans="1:28" ht="34.9">
      <c r="A823" s="3">
        <v>2289437</v>
      </c>
      <c r="B823" s="4" t="s">
        <v>1780</v>
      </c>
      <c r="C823" s="4" t="s">
        <v>1781</v>
      </c>
      <c r="D823" s="4" t="s">
        <v>1852</v>
      </c>
      <c r="E823" s="4" t="s">
        <v>1853</v>
      </c>
      <c r="F823" s="4"/>
      <c r="G823" s="4" t="s">
        <v>47</v>
      </c>
      <c r="H823" s="4" t="s">
        <v>48</v>
      </c>
      <c r="I823" s="4">
        <v>313</v>
      </c>
      <c r="J823" s="4">
        <v>460</v>
      </c>
      <c r="K823" s="4"/>
      <c r="L823" s="4" t="s">
        <v>49</v>
      </c>
      <c r="M823" s="4" t="s">
        <v>14</v>
      </c>
      <c r="N823" s="4">
        <v>65</v>
      </c>
      <c r="O823" s="9" t="s">
        <v>50</v>
      </c>
      <c r="P823" s="5">
        <v>3.8559999999999999</v>
      </c>
      <c r="Q823" s="5">
        <v>200.512</v>
      </c>
      <c r="R823" s="4">
        <v>53.313000000000002</v>
      </c>
      <c r="S823" s="4" t="s">
        <v>1784</v>
      </c>
      <c r="T823" s="67">
        <v>42460</v>
      </c>
      <c r="U823" s="67">
        <v>42761</v>
      </c>
      <c r="V823" s="4" t="s">
        <v>52</v>
      </c>
      <c r="W823" s="4" t="s">
        <v>1854</v>
      </c>
      <c r="X823" s="173" t="str">
        <f t="array" ref="X82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3" s="173">
        <f t="array" ref="Y82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11.25</v>
      </c>
      <c r="Z823" s="173">
        <f>Table1[[#This Row],[V2.0 TEC Requirement (kWh/wk)]]*52/3</f>
        <v>195</v>
      </c>
      <c r="AA823" s="173">
        <f>IF(ISNUMBER(Table1[[#This Row],[Typical Electricity Consumption (TEC) (kWh/yr)]]),Table1[[#This Row],[Typical Electricity Consumption (TEC) (kWh/yr)]]-IF(Table1[[#This Row],[Maximum Document Size Width]]&gt;=275,A3_Annual,0),"")</f>
        <v>53.313000000000002</v>
      </c>
      <c r="AB823" s="173">
        <f t="array" ref="AB82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53.599999999999994</v>
      </c>
    </row>
    <row r="824" spans="1:28" ht="34.9">
      <c r="A824" s="3">
        <v>2263441</v>
      </c>
      <c r="B824" s="4" t="s">
        <v>1780</v>
      </c>
      <c r="C824" s="4" t="s">
        <v>1781</v>
      </c>
      <c r="D824" s="4" t="s">
        <v>1855</v>
      </c>
      <c r="E824" s="4" t="s">
        <v>1856</v>
      </c>
      <c r="F824" s="4"/>
      <c r="G824" s="4" t="s">
        <v>47</v>
      </c>
      <c r="H824" s="4" t="s">
        <v>48</v>
      </c>
      <c r="I824" s="4">
        <v>313</v>
      </c>
      <c r="J824" s="4">
        <v>460</v>
      </c>
      <c r="K824" s="4"/>
      <c r="L824" s="4" t="s">
        <v>49</v>
      </c>
      <c r="M824" s="4" t="s">
        <v>14</v>
      </c>
      <c r="N824" s="4">
        <v>75</v>
      </c>
      <c r="O824" s="9" t="s">
        <v>50</v>
      </c>
      <c r="P824" s="5">
        <v>4.82</v>
      </c>
      <c r="Q824" s="5">
        <v>250.64</v>
      </c>
      <c r="R824" s="4">
        <v>66.653599999999997</v>
      </c>
      <c r="S824" s="4" t="s">
        <v>1784</v>
      </c>
      <c r="T824" s="67">
        <v>42460</v>
      </c>
      <c r="U824" s="67">
        <v>42458</v>
      </c>
      <c r="V824" s="4" t="s">
        <v>52</v>
      </c>
      <c r="W824" s="4" t="s">
        <v>1857</v>
      </c>
      <c r="X824" s="173" t="str">
        <f t="array" ref="X82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4" s="173">
        <f t="array" ref="Y82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15.750000000000004</v>
      </c>
      <c r="Z824" s="173">
        <f>Table1[[#This Row],[V2.0 TEC Requirement (kWh/wk)]]*52/3</f>
        <v>273.00000000000006</v>
      </c>
      <c r="AA824" s="173">
        <f>IF(ISNUMBER(Table1[[#This Row],[Typical Electricity Consumption (TEC) (kWh/yr)]]),Table1[[#This Row],[Typical Electricity Consumption (TEC) (kWh/yr)]]-IF(Table1[[#This Row],[Maximum Document Size Width]]&gt;=275,A3_Annual,0),"")</f>
        <v>66.653599999999997</v>
      </c>
      <c r="AB824" s="173">
        <f t="array" ref="AB82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75.599999999999994</v>
      </c>
    </row>
    <row r="825" spans="1:28" ht="34.9">
      <c r="A825" s="3">
        <v>2289588</v>
      </c>
      <c r="B825" s="4" t="s">
        <v>1780</v>
      </c>
      <c r="C825" s="4" t="s">
        <v>1781</v>
      </c>
      <c r="D825" s="4" t="s">
        <v>1858</v>
      </c>
      <c r="E825" s="4" t="s">
        <v>1859</v>
      </c>
      <c r="F825" s="4"/>
      <c r="G825" s="4" t="s">
        <v>47</v>
      </c>
      <c r="H825" s="4" t="s">
        <v>48</v>
      </c>
      <c r="I825" s="4">
        <v>313</v>
      </c>
      <c r="J825" s="4">
        <v>460</v>
      </c>
      <c r="K825" s="4"/>
      <c r="L825" s="4" t="s">
        <v>49</v>
      </c>
      <c r="M825" s="4" t="s">
        <v>14</v>
      </c>
      <c r="N825" s="4">
        <v>85</v>
      </c>
      <c r="O825" s="9" t="s">
        <v>50</v>
      </c>
      <c r="P825" s="5">
        <v>5.9370000000000003</v>
      </c>
      <c r="Q825" s="5">
        <v>308.72399999999999</v>
      </c>
      <c r="R825" s="4">
        <v>81.187599999999989</v>
      </c>
      <c r="S825" s="4" t="s">
        <v>1784</v>
      </c>
      <c r="T825" s="67">
        <v>42460</v>
      </c>
      <c r="U825" s="67">
        <v>42761</v>
      </c>
      <c r="V825" s="4" t="s">
        <v>52</v>
      </c>
      <c r="W825" s="4" t="s">
        <v>1860</v>
      </c>
      <c r="X825" s="173" t="str">
        <f t="array" ref="X82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5" s="173">
        <f t="array" ref="Y82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23.000000000000004</v>
      </c>
      <c r="Z825" s="173">
        <f>Table1[[#This Row],[V2.0 TEC Requirement (kWh/wk)]]*52/3</f>
        <v>398.66666666666674</v>
      </c>
      <c r="AA825" s="173">
        <f>IF(ISNUMBER(Table1[[#This Row],[Typical Electricity Consumption (TEC) (kWh/yr)]]),Table1[[#This Row],[Typical Electricity Consumption (TEC) (kWh/yr)]]-IF(Table1[[#This Row],[Maximum Document Size Width]]&gt;=275,A3_Annual,0),"")</f>
        <v>81.187599999999989</v>
      </c>
      <c r="AB825" s="173">
        <f t="array" ref="AB82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127.59999999999991</v>
      </c>
    </row>
    <row r="826" spans="1:28" ht="69">
      <c r="A826" s="3">
        <v>2281329</v>
      </c>
      <c r="B826" s="4" t="s">
        <v>1861</v>
      </c>
      <c r="C826" s="4" t="s">
        <v>1862</v>
      </c>
      <c r="D826" s="4" t="s">
        <v>1863</v>
      </c>
      <c r="E826" s="4" t="s">
        <v>1864</v>
      </c>
      <c r="F826" s="4"/>
      <c r="G826" s="4" t="s">
        <v>55</v>
      </c>
      <c r="H826" s="4" t="s">
        <v>48</v>
      </c>
      <c r="I826" s="4">
        <v>9</v>
      </c>
      <c r="J826" s="4">
        <v>14</v>
      </c>
      <c r="K826" s="4"/>
      <c r="L826" s="4" t="s">
        <v>49</v>
      </c>
      <c r="M826" s="4" t="s">
        <v>14</v>
      </c>
      <c r="N826" s="4">
        <v>30</v>
      </c>
      <c r="O826" s="9" t="s">
        <v>50</v>
      </c>
      <c r="P826" s="5">
        <v>2.3109999999999999</v>
      </c>
      <c r="Q826" s="5">
        <v>120.172</v>
      </c>
      <c r="R826" s="4">
        <v>63.422016666666657</v>
      </c>
      <c r="S826" s="4" t="s">
        <v>60</v>
      </c>
      <c r="T826" s="67">
        <v>42689</v>
      </c>
      <c r="U826" s="67">
        <v>42647</v>
      </c>
      <c r="V826" s="4" t="s">
        <v>316</v>
      </c>
      <c r="W826" s="4" t="s">
        <v>1865</v>
      </c>
      <c r="X826" s="173" t="str">
        <f t="array" ref="X82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26" s="173">
        <f t="array" ref="Y82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3.85</v>
      </c>
      <c r="Z826" s="173">
        <f>Table1[[#This Row],[V2.0 TEC Requirement (kWh/wk)]]*52/3</f>
        <v>66.733333333333334</v>
      </c>
      <c r="AA826" s="173">
        <f>IF(ISNUMBER(Table1[[#This Row],[Typical Electricity Consumption (TEC) (kWh/yr)]]),Table1[[#This Row],[Typical Electricity Consumption (TEC) (kWh/yr)]]-IF(Table1[[#This Row],[Maximum Document Size Width]]&gt;=275,A3_Annual,0),"")</f>
        <v>63.422016666666657</v>
      </c>
      <c r="AB826" s="173">
        <f t="array" ref="AB82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827" spans="1:28" ht="34.9">
      <c r="A827" s="3">
        <v>2293180</v>
      </c>
      <c r="B827" s="4" t="s">
        <v>1861</v>
      </c>
      <c r="C827" s="4" t="s">
        <v>1862</v>
      </c>
      <c r="D827" s="4" t="s">
        <v>1866</v>
      </c>
      <c r="E827" s="4" t="s">
        <v>1866</v>
      </c>
      <c r="F827" s="4"/>
      <c r="G827" s="4" t="s">
        <v>47</v>
      </c>
      <c r="H827" s="4" t="s">
        <v>48</v>
      </c>
      <c r="I827" s="4">
        <v>320</v>
      </c>
      <c r="J827" s="4">
        <v>483</v>
      </c>
      <c r="K827" s="4"/>
      <c r="L827" s="4" t="s">
        <v>49</v>
      </c>
      <c r="M827" s="4" t="s">
        <v>14</v>
      </c>
      <c r="N827" s="4">
        <v>30</v>
      </c>
      <c r="O827" s="9" t="s">
        <v>50</v>
      </c>
      <c r="P827" s="5">
        <v>2.6819999999999999</v>
      </c>
      <c r="Q827" s="5">
        <v>139.464</v>
      </c>
      <c r="R827" s="4">
        <v>57.734083333333331</v>
      </c>
      <c r="S827" s="4" t="s">
        <v>60</v>
      </c>
      <c r="T827" s="67">
        <v>42860</v>
      </c>
      <c r="U827" s="67">
        <v>42807</v>
      </c>
      <c r="V827" s="4" t="s">
        <v>1867</v>
      </c>
      <c r="W827" s="4" t="s">
        <v>1868</v>
      </c>
      <c r="X827" s="173" t="str">
        <f t="array" ref="X82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7" s="173">
        <f t="array" ref="Y82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827" s="173">
        <f>Table1[[#This Row],[V2.0 TEC Requirement (kWh/wk)]]*52/3</f>
        <v>73.666666666666671</v>
      </c>
      <c r="AA827" s="173">
        <f>IF(ISNUMBER(Table1[[#This Row],[Typical Electricity Consumption (TEC) (kWh/yr)]]),Table1[[#This Row],[Typical Electricity Consumption (TEC) (kWh/yr)]]-IF(Table1[[#This Row],[Maximum Document Size Width]]&gt;=275,A3_Annual,0),"")</f>
        <v>57.734083333333331</v>
      </c>
      <c r="AB827" s="173">
        <f t="array" ref="AB82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828" spans="1:28" ht="46.15">
      <c r="A828" s="3">
        <v>2293181</v>
      </c>
      <c r="B828" s="4" t="s">
        <v>1861</v>
      </c>
      <c r="C828" s="4" t="s">
        <v>1862</v>
      </c>
      <c r="D828" s="4" t="s">
        <v>1869</v>
      </c>
      <c r="E828" s="4" t="s">
        <v>1869</v>
      </c>
      <c r="F828" s="4"/>
      <c r="G828" s="4" t="s">
        <v>47</v>
      </c>
      <c r="H828" s="4" t="s">
        <v>48</v>
      </c>
      <c r="I828" s="4">
        <v>320</v>
      </c>
      <c r="J828" s="4">
        <v>483</v>
      </c>
      <c r="K828" s="4"/>
      <c r="L828" s="4" t="s">
        <v>49</v>
      </c>
      <c r="M828" s="4" t="s">
        <v>14</v>
      </c>
      <c r="N828" s="4">
        <v>35</v>
      </c>
      <c r="O828" s="9" t="s">
        <v>50</v>
      </c>
      <c r="P828" s="5">
        <v>2.9940000000000002</v>
      </c>
      <c r="Q828" s="5">
        <v>155.68799999999999</v>
      </c>
      <c r="R828" s="4">
        <v>61.801999999999992</v>
      </c>
      <c r="S828" s="4" t="s">
        <v>60</v>
      </c>
      <c r="T828" s="67">
        <v>42860</v>
      </c>
      <c r="U828" s="67">
        <v>42807</v>
      </c>
      <c r="V828" s="4" t="s">
        <v>1867</v>
      </c>
      <c r="W828" s="4" t="s">
        <v>1870</v>
      </c>
      <c r="X828" s="173" t="str">
        <f t="array" ref="X82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8" s="173">
        <f t="array" ref="Y82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5.25</v>
      </c>
      <c r="Z828" s="173">
        <f>Table1[[#This Row],[V2.0 TEC Requirement (kWh/wk)]]*52/3</f>
        <v>91</v>
      </c>
      <c r="AA828" s="173">
        <f>IF(ISNUMBER(Table1[[#This Row],[Typical Electricity Consumption (TEC) (kWh/yr)]]),Table1[[#This Row],[Typical Electricity Consumption (TEC) (kWh/yr)]]-IF(Table1[[#This Row],[Maximum Document Size Width]]&gt;=275,A3_Annual,0),"")</f>
        <v>61.801999999999992</v>
      </c>
      <c r="AB828" s="173">
        <f t="array" ref="AB82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829" spans="1:28" ht="46.15">
      <c r="A829" s="3">
        <v>2293182</v>
      </c>
      <c r="B829" s="4" t="s">
        <v>1861</v>
      </c>
      <c r="C829" s="4" t="s">
        <v>1862</v>
      </c>
      <c r="D829" s="4" t="s">
        <v>1871</v>
      </c>
      <c r="E829" s="4" t="s">
        <v>1871</v>
      </c>
      <c r="F829" s="4"/>
      <c r="G829" s="4" t="s">
        <v>47</v>
      </c>
      <c r="H829" s="4" t="s">
        <v>48</v>
      </c>
      <c r="I829" s="4">
        <v>320</v>
      </c>
      <c r="J829" s="4">
        <v>483</v>
      </c>
      <c r="K829" s="4"/>
      <c r="L829" s="4" t="s">
        <v>49</v>
      </c>
      <c r="M829" s="4" t="s">
        <v>14</v>
      </c>
      <c r="N829" s="4">
        <v>45</v>
      </c>
      <c r="O829" s="9" t="s">
        <v>50</v>
      </c>
      <c r="P829" s="5">
        <v>3.7429999999999999</v>
      </c>
      <c r="Q829" s="5">
        <v>194.636</v>
      </c>
      <c r="R829" s="4">
        <v>73.600799999999992</v>
      </c>
      <c r="S829" s="4" t="s">
        <v>60</v>
      </c>
      <c r="T829" s="67">
        <v>42856</v>
      </c>
      <c r="U829" s="67">
        <v>42807</v>
      </c>
      <c r="V829" s="4" t="s">
        <v>1867</v>
      </c>
      <c r="W829" s="4" t="s">
        <v>1872</v>
      </c>
      <c r="X829" s="173" t="str">
        <f t="array" ref="X82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29" s="173">
        <f t="array" ref="Y82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7.25</v>
      </c>
      <c r="Z829" s="173">
        <f>Table1[[#This Row],[V2.0 TEC Requirement (kWh/wk)]]*52/3</f>
        <v>125.66666666666667</v>
      </c>
      <c r="AA829" s="173">
        <f>IF(ISNUMBER(Table1[[#This Row],[Typical Electricity Consumption (TEC) (kWh/yr)]]),Table1[[#This Row],[Typical Electricity Consumption (TEC) (kWh/yr)]]-IF(Table1[[#This Row],[Maximum Document Size Width]]&gt;=275,A3_Annual,0),"")</f>
        <v>73.600799999999992</v>
      </c>
      <c r="AB829" s="173">
        <f t="array" ref="AB82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35.200000000000003</v>
      </c>
    </row>
    <row r="830" spans="1:28" ht="34.9">
      <c r="A830" s="3">
        <v>2293183</v>
      </c>
      <c r="B830" s="4" t="s">
        <v>1861</v>
      </c>
      <c r="C830" s="4" t="s">
        <v>1862</v>
      </c>
      <c r="D830" s="4" t="s">
        <v>1873</v>
      </c>
      <c r="E830" s="4" t="s">
        <v>1873</v>
      </c>
      <c r="F830" s="4"/>
      <c r="G830" s="4" t="s">
        <v>47</v>
      </c>
      <c r="H830" s="4" t="s">
        <v>48</v>
      </c>
      <c r="I830" s="4">
        <v>320</v>
      </c>
      <c r="J830" s="4">
        <v>483</v>
      </c>
      <c r="K830" s="4"/>
      <c r="L830" s="4" t="s">
        <v>49</v>
      </c>
      <c r="M830" s="4" t="s">
        <v>14</v>
      </c>
      <c r="N830" s="4">
        <v>55</v>
      </c>
      <c r="O830" s="9" t="s">
        <v>50</v>
      </c>
      <c r="P830" s="5">
        <v>4.3940000000000001</v>
      </c>
      <c r="Q830" s="5">
        <v>228.488</v>
      </c>
      <c r="R830" s="4">
        <v>78.657800000000009</v>
      </c>
      <c r="S830" s="4" t="s">
        <v>60</v>
      </c>
      <c r="T830" s="67">
        <v>42856</v>
      </c>
      <c r="U830" s="67">
        <v>42807</v>
      </c>
      <c r="V830" s="4" t="s">
        <v>1867</v>
      </c>
      <c r="W830" s="4" t="s">
        <v>1874</v>
      </c>
      <c r="X830" s="173" t="str">
        <f t="array" ref="X83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30" s="173">
        <f t="array" ref="Y83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9.25</v>
      </c>
      <c r="Z830" s="173">
        <f>Table1[[#This Row],[V2.0 TEC Requirement (kWh/wk)]]*52/3</f>
        <v>160.33333333333334</v>
      </c>
      <c r="AA830" s="173">
        <f>IF(ISNUMBER(Table1[[#This Row],[Typical Electricity Consumption (TEC) (kWh/yr)]]),Table1[[#This Row],[Typical Electricity Consumption (TEC) (kWh/yr)]]-IF(Table1[[#This Row],[Maximum Document Size Width]]&gt;=275,A3_Annual,0),"")</f>
        <v>78.657800000000009</v>
      </c>
      <c r="AB830" s="173">
        <f t="array" ref="AB83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831" spans="1:28" ht="46.15">
      <c r="A831" s="3">
        <v>2293184</v>
      </c>
      <c r="B831" s="4" t="s">
        <v>1861</v>
      </c>
      <c r="C831" s="4" t="s">
        <v>1862</v>
      </c>
      <c r="D831" s="4" t="s">
        <v>1875</v>
      </c>
      <c r="E831" s="4" t="s">
        <v>1875</v>
      </c>
      <c r="F831" s="4"/>
      <c r="G831" s="4" t="s">
        <v>47</v>
      </c>
      <c r="H831" s="4" t="s">
        <v>48</v>
      </c>
      <c r="I831" s="4">
        <v>320</v>
      </c>
      <c r="J831" s="4">
        <v>483</v>
      </c>
      <c r="K831" s="4"/>
      <c r="L831" s="4" t="s">
        <v>49</v>
      </c>
      <c r="M831" s="4" t="s">
        <v>14</v>
      </c>
      <c r="N831" s="4">
        <v>70</v>
      </c>
      <c r="O831" s="9" t="s">
        <v>50</v>
      </c>
      <c r="P831" s="5">
        <v>5.657</v>
      </c>
      <c r="Q831" s="5">
        <v>294.16399999999999</v>
      </c>
      <c r="R831" s="4">
        <v>97.20359999999998</v>
      </c>
      <c r="S831" s="4" t="s">
        <v>60</v>
      </c>
      <c r="T831" s="67">
        <v>42856</v>
      </c>
      <c r="U831" s="67">
        <v>42807</v>
      </c>
      <c r="V831" s="4" t="s">
        <v>1867</v>
      </c>
      <c r="W831" s="4" t="s">
        <v>1876</v>
      </c>
      <c r="X831" s="173" t="str">
        <f t="array" ref="X83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31" s="173">
        <f t="array" ref="Y83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831" s="173">
        <f>Table1[[#This Row],[V2.0 TEC Requirement (kWh/wk)]]*52/3</f>
        <v>212.33333333333334</v>
      </c>
      <c r="AA831" s="173">
        <f>IF(ISNUMBER(Table1[[#This Row],[Typical Electricity Consumption (TEC) (kWh/yr)]]),Table1[[#This Row],[Typical Electricity Consumption (TEC) (kWh/yr)]]-IF(Table1[[#This Row],[Maximum Document Size Width]]&gt;=275,A3_Annual,0),"")</f>
        <v>97.20359999999998</v>
      </c>
      <c r="AB831" s="173">
        <f t="array" ref="AB83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832" spans="1:28" ht="69">
      <c r="A832" s="3">
        <v>2286274</v>
      </c>
      <c r="B832" s="4" t="s">
        <v>1861</v>
      </c>
      <c r="C832" s="4" t="s">
        <v>1862</v>
      </c>
      <c r="D832" s="4" t="s">
        <v>1877</v>
      </c>
      <c r="E832" s="4" t="s">
        <v>1878</v>
      </c>
      <c r="F832" s="4"/>
      <c r="G832" s="4" t="s">
        <v>55</v>
      </c>
      <c r="H832" s="4" t="s">
        <v>48</v>
      </c>
      <c r="I832" s="4">
        <v>9</v>
      </c>
      <c r="J832" s="4">
        <v>14</v>
      </c>
      <c r="K832" s="4"/>
      <c r="L832" s="4" t="s">
        <v>49</v>
      </c>
      <c r="M832" s="4" t="s">
        <v>11</v>
      </c>
      <c r="N832" s="4">
        <v>47</v>
      </c>
      <c r="O832" s="9" t="s">
        <v>81</v>
      </c>
      <c r="P832" s="5">
        <v>2.7709999999999999</v>
      </c>
      <c r="Q832" s="5">
        <v>144.09200000000001</v>
      </c>
      <c r="R832" s="4">
        <v>48.474400000000003</v>
      </c>
      <c r="S832" s="4" t="s">
        <v>60</v>
      </c>
      <c r="T832" s="67">
        <v>42781</v>
      </c>
      <c r="U832" s="67">
        <v>42797</v>
      </c>
      <c r="V832" s="4" t="s">
        <v>316</v>
      </c>
      <c r="W832" s="4" t="s">
        <v>1879</v>
      </c>
      <c r="X832" s="173" t="str">
        <f t="array" ref="X83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32" s="173">
        <f t="array" ref="Y83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3.7200000000000006</v>
      </c>
      <c r="Z832" s="173">
        <f>Table1[[#This Row],[V2.0 TEC Requirement (kWh/wk)]]*52/3</f>
        <v>64.48</v>
      </c>
      <c r="AA832" s="173">
        <f>IF(ISNUMBER(Table1[[#This Row],[Typical Electricity Consumption (TEC) (kWh/yr)]]),Table1[[#This Row],[Typical Electricity Consumption (TEC) (kWh/yr)]]-IF(Table1[[#This Row],[Maximum Document Size Width]]&gt;=275,A3_Annual,0),"")</f>
        <v>48.474400000000003</v>
      </c>
      <c r="AB832" s="173">
        <f t="array" ref="AB83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31.299999999999997</v>
      </c>
    </row>
    <row r="833" spans="1:28" ht="69">
      <c r="A833" s="3">
        <v>2286275</v>
      </c>
      <c r="B833" s="4" t="s">
        <v>1861</v>
      </c>
      <c r="C833" s="4" t="s">
        <v>1862</v>
      </c>
      <c r="D833" s="4" t="s">
        <v>1877</v>
      </c>
      <c r="E833" s="4" t="s">
        <v>1880</v>
      </c>
      <c r="F833" s="4"/>
      <c r="G833" s="4" t="s">
        <v>47</v>
      </c>
      <c r="H833" s="4" t="s">
        <v>48</v>
      </c>
      <c r="I833" s="4">
        <v>9</v>
      </c>
      <c r="J833" s="4">
        <v>14</v>
      </c>
      <c r="K833" s="4"/>
      <c r="L833" s="4" t="s">
        <v>49</v>
      </c>
      <c r="M833" s="4" t="s">
        <v>11</v>
      </c>
      <c r="N833" s="4">
        <v>47</v>
      </c>
      <c r="O833" s="9" t="s">
        <v>50</v>
      </c>
      <c r="P833" s="5">
        <v>2.85</v>
      </c>
      <c r="Q833" s="5">
        <v>148.19999999999999</v>
      </c>
      <c r="R833" s="4">
        <v>46.878</v>
      </c>
      <c r="S833" s="4" t="s">
        <v>60</v>
      </c>
      <c r="T833" s="67">
        <v>42781</v>
      </c>
      <c r="U833" s="67">
        <v>42797</v>
      </c>
      <c r="V833" s="4" t="s">
        <v>316</v>
      </c>
      <c r="W833" s="4" t="s">
        <v>1881</v>
      </c>
      <c r="X833" s="173" t="str">
        <f t="array" ref="X83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33" s="173">
        <f t="array" ref="Y83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833" s="173">
        <f>Table1[[#This Row],[V2.0 TEC Requirement (kWh/wk)]]*52/3</f>
        <v>69.679999999999993</v>
      </c>
      <c r="AA833" s="173">
        <f>IF(ISNUMBER(Table1[[#This Row],[Typical Electricity Consumption (TEC) (kWh/yr)]]),Table1[[#This Row],[Typical Electricity Consumption (TEC) (kWh/yr)]]-IF(Table1[[#This Row],[Maximum Document Size Width]]&gt;=275,A3_Annual,0),"")</f>
        <v>46.878</v>
      </c>
      <c r="AB833" s="173">
        <f t="array" ref="AB83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834" spans="1:28" ht="69">
      <c r="A834" s="3">
        <v>2289814</v>
      </c>
      <c r="B834" s="4" t="s">
        <v>1861</v>
      </c>
      <c r="C834" s="4" t="s">
        <v>1862</v>
      </c>
      <c r="D834" s="4" t="s">
        <v>1877</v>
      </c>
      <c r="E834" s="4" t="s">
        <v>1882</v>
      </c>
      <c r="F834" s="4"/>
      <c r="G834" s="4" t="s">
        <v>55</v>
      </c>
      <c r="H834" s="4" t="s">
        <v>48</v>
      </c>
      <c r="I834" s="4">
        <v>9</v>
      </c>
      <c r="J834" s="4">
        <v>14</v>
      </c>
      <c r="K834" s="4"/>
      <c r="L834" s="4" t="s">
        <v>49</v>
      </c>
      <c r="M834" s="4" t="s">
        <v>14</v>
      </c>
      <c r="N834" s="4">
        <v>36</v>
      </c>
      <c r="O834" s="9" t="s">
        <v>81</v>
      </c>
      <c r="P834" s="5">
        <v>2.9590000000000001</v>
      </c>
      <c r="Q834" s="5">
        <v>153.86799999999999</v>
      </c>
      <c r="R834" s="4">
        <v>48.295000000000002</v>
      </c>
      <c r="S834" s="4" t="s">
        <v>60</v>
      </c>
      <c r="T834" s="67">
        <v>42781</v>
      </c>
      <c r="U834" s="67">
        <v>42800</v>
      </c>
      <c r="V834" s="4" t="s">
        <v>316</v>
      </c>
      <c r="W834" s="4" t="s">
        <v>1883</v>
      </c>
      <c r="X834" s="173" t="str">
        <f t="array" ref="X83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34" s="173">
        <f t="array" ref="Y83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5.0500000000000007</v>
      </c>
      <c r="Z834" s="173">
        <f>Table1[[#This Row],[V2.0 TEC Requirement (kWh/wk)]]*52/3</f>
        <v>87.533333333333346</v>
      </c>
      <c r="AA834" s="173">
        <f>IF(ISNUMBER(Table1[[#This Row],[Typical Electricity Consumption (TEC) (kWh/yr)]]),Table1[[#This Row],[Typical Electricity Consumption (TEC) (kWh/yr)]]-IF(Table1[[#This Row],[Maximum Document Size Width]]&gt;=275,A3_Annual,0),"")</f>
        <v>48.295000000000002</v>
      </c>
      <c r="AB834" s="173">
        <f t="array" ref="AB83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27.4</v>
      </c>
    </row>
    <row r="835" spans="1:28" ht="69">
      <c r="A835" s="3">
        <v>2286795</v>
      </c>
      <c r="B835" s="4" t="s">
        <v>1861</v>
      </c>
      <c r="C835" s="4" t="s">
        <v>1862</v>
      </c>
      <c r="D835" s="4" t="s">
        <v>1877</v>
      </c>
      <c r="E835" s="4" t="s">
        <v>1884</v>
      </c>
      <c r="F835" s="4"/>
      <c r="G835" s="4" t="s">
        <v>55</v>
      </c>
      <c r="H835" s="4" t="s">
        <v>48</v>
      </c>
      <c r="I835" s="4">
        <v>9</v>
      </c>
      <c r="J835" s="4">
        <v>14</v>
      </c>
      <c r="K835" s="4"/>
      <c r="L835" s="4" t="s">
        <v>49</v>
      </c>
      <c r="M835" s="4" t="s">
        <v>14</v>
      </c>
      <c r="N835" s="4">
        <v>45</v>
      </c>
      <c r="O835" s="9" t="s">
        <v>81</v>
      </c>
      <c r="P835" s="5">
        <v>3.202</v>
      </c>
      <c r="Q835" s="5">
        <v>166.50399999999999</v>
      </c>
      <c r="R835" s="4">
        <v>50.148799999999994</v>
      </c>
      <c r="S835" s="4" t="s">
        <v>60</v>
      </c>
      <c r="T835" s="67">
        <v>42823</v>
      </c>
      <c r="U835" s="67">
        <v>42801</v>
      </c>
      <c r="V835" s="4" t="s">
        <v>316</v>
      </c>
      <c r="W835" s="4" t="s">
        <v>1885</v>
      </c>
      <c r="X835" s="173" t="str">
        <f t="array" ref="X83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35" s="173">
        <f t="array" ref="Y83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6.85</v>
      </c>
      <c r="Z835" s="173">
        <f>Table1[[#This Row],[V2.0 TEC Requirement (kWh/wk)]]*52/3</f>
        <v>118.73333333333333</v>
      </c>
      <c r="AA835" s="173">
        <f>IF(ISNUMBER(Table1[[#This Row],[Typical Electricity Consumption (TEC) (kWh/yr)]]),Table1[[#This Row],[Typical Electricity Consumption (TEC) (kWh/yr)]]-IF(Table1[[#This Row],[Maximum Document Size Width]]&gt;=275,A3_Annual,0),"")</f>
        <v>50.148799999999994</v>
      </c>
      <c r="AB835" s="173">
        <f t="array" ref="AB83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33.5</v>
      </c>
    </row>
    <row r="836" spans="1:28" ht="69">
      <c r="A836" s="3">
        <v>2286797</v>
      </c>
      <c r="B836" s="4" t="s">
        <v>1861</v>
      </c>
      <c r="C836" s="4" t="s">
        <v>1862</v>
      </c>
      <c r="D836" s="4" t="s">
        <v>1877</v>
      </c>
      <c r="E836" s="4" t="s">
        <v>1886</v>
      </c>
      <c r="F836" s="4"/>
      <c r="G836" s="4" t="s">
        <v>55</v>
      </c>
      <c r="H836" s="4" t="s">
        <v>48</v>
      </c>
      <c r="I836" s="4">
        <v>9</v>
      </c>
      <c r="J836" s="4">
        <v>14</v>
      </c>
      <c r="K836" s="4"/>
      <c r="L836" s="4" t="s">
        <v>49</v>
      </c>
      <c r="M836" s="4" t="s">
        <v>14</v>
      </c>
      <c r="N836" s="4">
        <v>55</v>
      </c>
      <c r="O836" s="9" t="s">
        <v>81</v>
      </c>
      <c r="P836" s="5">
        <v>3.9950000000000001</v>
      </c>
      <c r="Q836" s="5">
        <v>207.74</v>
      </c>
      <c r="R836" s="4">
        <v>61.110399999999998</v>
      </c>
      <c r="S836" s="4" t="s">
        <v>60</v>
      </c>
      <c r="T836" s="67">
        <v>42823</v>
      </c>
      <c r="U836" s="67">
        <v>42801</v>
      </c>
      <c r="V836" s="4" t="s">
        <v>316</v>
      </c>
      <c r="W836" s="4" t="s">
        <v>1887</v>
      </c>
      <c r="X836" s="173" t="str">
        <f t="array" ref="X83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36" s="173">
        <f t="array" ref="Y83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8.85</v>
      </c>
      <c r="Z836" s="173">
        <f>Table1[[#This Row],[V2.0 TEC Requirement (kWh/wk)]]*52/3</f>
        <v>153.4</v>
      </c>
      <c r="AA836" s="173">
        <f>IF(ISNUMBER(Table1[[#This Row],[Typical Electricity Consumption (TEC) (kWh/yr)]]),Table1[[#This Row],[Typical Electricity Consumption (TEC) (kWh/yr)]]-IF(Table1[[#This Row],[Maximum Document Size Width]]&gt;=275,A3_Annual,0),"")</f>
        <v>61.110399999999998</v>
      </c>
      <c r="AB836" s="173">
        <f t="array" ref="AB83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37.5</v>
      </c>
    </row>
    <row r="837" spans="1:28" ht="69">
      <c r="A837" s="3">
        <v>2210999</v>
      </c>
      <c r="B837" s="4" t="s">
        <v>1861</v>
      </c>
      <c r="C837" s="4" t="s">
        <v>1862</v>
      </c>
      <c r="D837" s="4" t="s">
        <v>1888</v>
      </c>
      <c r="E837" s="4" t="s">
        <v>1888</v>
      </c>
      <c r="F837" s="4"/>
      <c r="G837" s="4" t="s">
        <v>55</v>
      </c>
      <c r="H837" s="4" t="s">
        <v>48</v>
      </c>
      <c r="I837" s="4">
        <v>216</v>
      </c>
      <c r="J837" s="4">
        <v>356</v>
      </c>
      <c r="K837" s="4"/>
      <c r="L837" s="4" t="s">
        <v>49</v>
      </c>
      <c r="M837" s="4" t="s">
        <v>11</v>
      </c>
      <c r="N837" s="4">
        <v>29</v>
      </c>
      <c r="O837" s="9" t="s">
        <v>50</v>
      </c>
      <c r="P837" s="5">
        <v>1.3</v>
      </c>
      <c r="Q837" s="5">
        <v>67.599999999999994</v>
      </c>
      <c r="R837" s="4">
        <v>26.789099999999998</v>
      </c>
      <c r="S837" s="4" t="s">
        <v>60</v>
      </c>
      <c r="T837" s="67">
        <v>41876</v>
      </c>
      <c r="U837" s="67">
        <v>42606</v>
      </c>
      <c r="V837" s="4" t="s">
        <v>316</v>
      </c>
      <c r="W837" s="4" t="s">
        <v>1889</v>
      </c>
      <c r="X837" s="173" t="str">
        <f t="array" ref="X83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37" s="173">
        <f t="array" ref="Y83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1.44</v>
      </c>
      <c r="Z837" s="173">
        <f>Table1[[#This Row],[V2.0 TEC Requirement (kWh/wk)]]*52/3</f>
        <v>24.959999999999997</v>
      </c>
      <c r="AA837" s="173">
        <f>IF(ISNUMBER(Table1[[#This Row],[Typical Electricity Consumption (TEC) (kWh/yr)]]),Table1[[#This Row],[Typical Electricity Consumption (TEC) (kWh/yr)]]-IF(Table1[[#This Row],[Maximum Document Size Width]]&gt;=275,A3_Annual,0),"")</f>
        <v>26.789099999999998</v>
      </c>
      <c r="AB837" s="173">
        <f t="array" ref="AB83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18.699999999999996</v>
      </c>
    </row>
    <row r="838" spans="1:28" ht="69">
      <c r="A838" s="3">
        <v>2273209</v>
      </c>
      <c r="B838" s="4" t="s">
        <v>1861</v>
      </c>
      <c r="C838" s="4" t="s">
        <v>1862</v>
      </c>
      <c r="D838" s="4" t="s">
        <v>1890</v>
      </c>
      <c r="E838" s="4" t="s">
        <v>1890</v>
      </c>
      <c r="F838" s="4"/>
      <c r="G838" s="4" t="s">
        <v>55</v>
      </c>
      <c r="H838" s="4" t="s">
        <v>48</v>
      </c>
      <c r="I838" s="4">
        <v>216</v>
      </c>
      <c r="J838" s="4">
        <v>356</v>
      </c>
      <c r="K838" s="4"/>
      <c r="L838" s="4" t="s">
        <v>49</v>
      </c>
      <c r="M838" s="4" t="s">
        <v>11</v>
      </c>
      <c r="N838" s="4">
        <v>42</v>
      </c>
      <c r="O838" s="9" t="s">
        <v>50</v>
      </c>
      <c r="P838" s="5">
        <v>2.1</v>
      </c>
      <c r="Q838" s="5">
        <v>109.2</v>
      </c>
      <c r="R838" s="4">
        <v>40.832999999999991</v>
      </c>
      <c r="S838" s="4" t="s">
        <v>60</v>
      </c>
      <c r="T838" s="67">
        <v>42619</v>
      </c>
      <c r="U838" s="67">
        <v>42576</v>
      </c>
      <c r="V838" s="4" t="s">
        <v>316</v>
      </c>
      <c r="W838" s="4" t="s">
        <v>1891</v>
      </c>
      <c r="X838" s="173" t="str">
        <f t="array" ref="X83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38" s="173">
        <f t="array" ref="Y83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v>
      </c>
      <c r="Z838" s="173">
        <f>Table1[[#This Row],[V2.0 TEC Requirement (kWh/wk)]]*52/3</f>
        <v>50.613333333333337</v>
      </c>
      <c r="AA838" s="173">
        <f>IF(ISNUMBER(Table1[[#This Row],[Typical Electricity Consumption (TEC) (kWh/yr)]]),Table1[[#This Row],[Typical Electricity Consumption (TEC) (kWh/yr)]]-IF(Table1[[#This Row],[Maximum Document Size Width]]&gt;=275,A3_Annual,0),"")</f>
        <v>40.832999999999991</v>
      </c>
      <c r="AB838" s="173">
        <f t="array" ref="AB83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27.799999999999997</v>
      </c>
    </row>
    <row r="839" spans="1:28" ht="46.15">
      <c r="A839" s="3">
        <v>2295094</v>
      </c>
      <c r="B839" s="4" t="s">
        <v>1861</v>
      </c>
      <c r="C839" s="4" t="s">
        <v>1862</v>
      </c>
      <c r="D839" s="4" t="s">
        <v>1892</v>
      </c>
      <c r="E839" s="4" t="s">
        <v>1892</v>
      </c>
      <c r="F839" s="4"/>
      <c r="G839" s="4" t="s">
        <v>47</v>
      </c>
      <c r="H839" s="4" t="s">
        <v>48</v>
      </c>
      <c r="I839" s="4">
        <v>297</v>
      </c>
      <c r="J839" s="4">
        <v>432</v>
      </c>
      <c r="K839" s="4"/>
      <c r="L839" s="4" t="s">
        <v>49</v>
      </c>
      <c r="M839" s="4" t="s">
        <v>11</v>
      </c>
      <c r="N839" s="4">
        <v>25</v>
      </c>
      <c r="O839" s="9" t="s">
        <v>50</v>
      </c>
      <c r="P839" s="5">
        <v>1.62</v>
      </c>
      <c r="Q839" s="5">
        <v>84.24</v>
      </c>
      <c r="R839" s="4">
        <v>43.303650000000005</v>
      </c>
      <c r="S839" s="4" t="s">
        <v>1893</v>
      </c>
      <c r="T839" s="67">
        <v>42856</v>
      </c>
      <c r="U839" s="67">
        <v>42852</v>
      </c>
      <c r="V839" s="4" t="s">
        <v>1867</v>
      </c>
      <c r="W839" s="4" t="s">
        <v>1894</v>
      </c>
      <c r="X839" s="173" t="str">
        <f t="array" ref="X83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39" s="173">
        <f t="array" ref="Y83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v>
      </c>
      <c r="Z839" s="173">
        <f>Table1[[#This Row],[V2.0 TEC Requirement (kWh/wk)]]*52/3</f>
        <v>36.4</v>
      </c>
      <c r="AA839" s="173">
        <f>IF(ISNUMBER(Table1[[#This Row],[Typical Electricity Consumption (TEC) (kWh/yr)]]),Table1[[#This Row],[Typical Electricity Consumption (TEC) (kWh/yr)]]-IF(Table1[[#This Row],[Maximum Document Size Width]]&gt;=275,A3_Annual,0),"")</f>
        <v>43.303650000000005</v>
      </c>
      <c r="AB839" s="173">
        <f t="array" ref="AB83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19</v>
      </c>
    </row>
    <row r="840" spans="1:28" ht="46.15">
      <c r="A840" s="3">
        <v>2295096</v>
      </c>
      <c r="B840" s="4" t="s">
        <v>1861</v>
      </c>
      <c r="C840" s="4" t="s">
        <v>1862</v>
      </c>
      <c r="D840" s="4" t="s">
        <v>1895</v>
      </c>
      <c r="E840" s="4" t="s">
        <v>1895</v>
      </c>
      <c r="F840" s="4"/>
      <c r="G840" s="4" t="s">
        <v>47</v>
      </c>
      <c r="H840" s="4" t="s">
        <v>48</v>
      </c>
      <c r="I840" s="4">
        <v>297</v>
      </c>
      <c r="J840" s="4">
        <v>432</v>
      </c>
      <c r="K840" s="4"/>
      <c r="L840" s="4" t="s">
        <v>49</v>
      </c>
      <c r="M840" s="4" t="s">
        <v>11</v>
      </c>
      <c r="N840" s="4">
        <v>30</v>
      </c>
      <c r="O840" s="9" t="s">
        <v>50</v>
      </c>
      <c r="P840" s="5">
        <v>2.1080000000000001</v>
      </c>
      <c r="Q840" s="5">
        <v>109.616</v>
      </c>
      <c r="R840" s="4">
        <v>51.575116666666666</v>
      </c>
      <c r="S840" s="4" t="s">
        <v>1893</v>
      </c>
      <c r="T840" s="67">
        <v>42856</v>
      </c>
      <c r="U840" s="67">
        <v>42851</v>
      </c>
      <c r="V840" s="4" t="s">
        <v>1867</v>
      </c>
      <c r="W840" s="4" t="s">
        <v>1896</v>
      </c>
      <c r="X840" s="173" t="str">
        <f t="array" ref="X84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0" s="173">
        <f t="array" ref="Y84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2.4499999999999997</v>
      </c>
      <c r="Z840" s="173">
        <f>Table1[[#This Row],[V2.0 TEC Requirement (kWh/wk)]]*52/3</f>
        <v>42.466666666666661</v>
      </c>
      <c r="AA840" s="173">
        <f>IF(ISNUMBER(Table1[[#This Row],[Typical Electricity Consumption (TEC) (kWh/yr)]]),Table1[[#This Row],[Typical Electricity Consumption (TEC) (kWh/yr)]]-IF(Table1[[#This Row],[Maximum Document Size Width]]&gt;=275,A3_Annual,0),"")</f>
        <v>51.575116666666666</v>
      </c>
      <c r="AB840" s="173">
        <f t="array" ref="AB84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841" spans="1:28" ht="46.15">
      <c r="A841" s="3">
        <v>2295098</v>
      </c>
      <c r="B841" s="4" t="s">
        <v>1861</v>
      </c>
      <c r="C841" s="4" t="s">
        <v>1862</v>
      </c>
      <c r="D841" s="4" t="s">
        <v>1897</v>
      </c>
      <c r="E841" s="4" t="s">
        <v>1897</v>
      </c>
      <c r="F841" s="4"/>
      <c r="G841" s="4" t="s">
        <v>47</v>
      </c>
      <c r="H841" s="4" t="s">
        <v>48</v>
      </c>
      <c r="I841" s="4">
        <v>297</v>
      </c>
      <c r="J841" s="4">
        <v>432</v>
      </c>
      <c r="K841" s="4"/>
      <c r="L841" s="4" t="s">
        <v>49</v>
      </c>
      <c r="M841" s="4" t="s">
        <v>11</v>
      </c>
      <c r="N841" s="4">
        <v>35</v>
      </c>
      <c r="O841" s="9" t="s">
        <v>50</v>
      </c>
      <c r="P841" s="5">
        <v>2.2400000000000002</v>
      </c>
      <c r="Q841" s="5">
        <v>116.48</v>
      </c>
      <c r="R841" s="4">
        <v>56.646199999999993</v>
      </c>
      <c r="S841" s="4" t="s">
        <v>1893</v>
      </c>
      <c r="T841" s="67">
        <v>42856</v>
      </c>
      <c r="U841" s="67">
        <v>42851</v>
      </c>
      <c r="V841" s="4" t="s">
        <v>1867</v>
      </c>
      <c r="W841" s="4" t="s">
        <v>1898</v>
      </c>
      <c r="X841" s="173" t="str">
        <f t="array" ref="X84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1" s="173">
        <f t="array" ref="Y84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v>
      </c>
      <c r="Z841" s="173">
        <f>Table1[[#This Row],[V2.0 TEC Requirement (kWh/wk)]]*52/3</f>
        <v>52</v>
      </c>
      <c r="AA841" s="173">
        <f>IF(ISNUMBER(Table1[[#This Row],[Typical Electricity Consumption (TEC) (kWh/yr)]]),Table1[[#This Row],[Typical Electricity Consumption (TEC) (kWh/yr)]]-IF(Table1[[#This Row],[Maximum Document Size Width]]&gt;=275,A3_Annual,0),"")</f>
        <v>56.646199999999993</v>
      </c>
      <c r="AB841" s="173">
        <f t="array" ref="AB84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842" spans="1:28" ht="34.9">
      <c r="A842" s="3">
        <v>2296748</v>
      </c>
      <c r="B842" s="4" t="s">
        <v>1861</v>
      </c>
      <c r="C842" s="4" t="s">
        <v>1862</v>
      </c>
      <c r="D842" s="4" t="s">
        <v>1899</v>
      </c>
      <c r="E842" s="4" t="s">
        <v>1899</v>
      </c>
      <c r="F842" s="4"/>
      <c r="G842" s="4" t="s">
        <v>55</v>
      </c>
      <c r="H842" s="4" t="s">
        <v>48</v>
      </c>
      <c r="I842" s="4">
        <v>297</v>
      </c>
      <c r="J842" s="4">
        <v>432</v>
      </c>
      <c r="K842" s="4"/>
      <c r="L842" s="4" t="s">
        <v>49</v>
      </c>
      <c r="M842" s="4" t="s">
        <v>14</v>
      </c>
      <c r="N842" s="4">
        <v>35</v>
      </c>
      <c r="O842" s="9" t="s">
        <v>50</v>
      </c>
      <c r="P842" s="5">
        <v>1.804</v>
      </c>
      <c r="Q842" s="5">
        <v>93.808000000000007</v>
      </c>
      <c r="R842" s="4">
        <v>28.007199999999997</v>
      </c>
      <c r="S842" s="4" t="s">
        <v>1900</v>
      </c>
      <c r="T842" s="67">
        <v>42887</v>
      </c>
      <c r="U842" s="67">
        <v>42885</v>
      </c>
      <c r="V842" s="4" t="s">
        <v>1867</v>
      </c>
      <c r="W842" s="4" t="s">
        <v>1901</v>
      </c>
      <c r="X842" s="173" t="str">
        <f t="array" ref="X84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42" s="173">
        <f t="array" ref="Y84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5.1499999999999995</v>
      </c>
      <c r="Z842" s="173">
        <f>Table1[[#This Row],[V2.0 TEC Requirement (kWh/wk)]]*52/3</f>
        <v>89.266666666666652</v>
      </c>
      <c r="AA842" s="173">
        <f>IF(ISNUMBER(Table1[[#This Row],[Typical Electricity Consumption (TEC) (kWh/yr)]]),Table1[[#This Row],[Typical Electricity Consumption (TEC) (kWh/yr)]]-IF(Table1[[#This Row],[Maximum Document Size Width]]&gt;=275,A3_Annual,0),"")</f>
        <v>28.007199999999997</v>
      </c>
      <c r="AB842" s="173">
        <f t="array" ref="AB84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26.5</v>
      </c>
    </row>
    <row r="843" spans="1:28" ht="34.9">
      <c r="A843" s="3">
        <v>2296745</v>
      </c>
      <c r="B843" s="4" t="s">
        <v>1861</v>
      </c>
      <c r="C843" s="4" t="s">
        <v>1862</v>
      </c>
      <c r="D843" s="4" t="s">
        <v>1902</v>
      </c>
      <c r="E843" s="4" t="s">
        <v>1902</v>
      </c>
      <c r="F843" s="4"/>
      <c r="G843" s="4" t="s">
        <v>47</v>
      </c>
      <c r="H843" s="4" t="s">
        <v>48</v>
      </c>
      <c r="I843" s="4">
        <v>297</v>
      </c>
      <c r="J843" s="4">
        <v>432</v>
      </c>
      <c r="K843" s="4"/>
      <c r="L843" s="4" t="s">
        <v>49</v>
      </c>
      <c r="M843" s="4" t="s">
        <v>14</v>
      </c>
      <c r="N843" s="4">
        <v>20</v>
      </c>
      <c r="O843" s="9" t="s">
        <v>50</v>
      </c>
      <c r="P843" s="5">
        <v>0.93</v>
      </c>
      <c r="Q843" s="5">
        <v>48.36</v>
      </c>
      <c r="R843" s="4">
        <v>17.995899999999999</v>
      </c>
      <c r="S843" s="4" t="s">
        <v>1903</v>
      </c>
      <c r="T843" s="67">
        <v>42887</v>
      </c>
      <c r="U843" s="67">
        <v>42885</v>
      </c>
      <c r="V843" s="4" t="s">
        <v>1867</v>
      </c>
      <c r="W843" s="4" t="s">
        <v>1904</v>
      </c>
      <c r="X843" s="173" t="str">
        <f t="array" ref="X84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3" s="173">
        <f t="array" ref="Y84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2.9499999999999997</v>
      </c>
      <c r="Z843" s="173">
        <f>Table1[[#This Row],[V2.0 TEC Requirement (kWh/wk)]]*52/3</f>
        <v>51.133333333333326</v>
      </c>
      <c r="AA843" s="173">
        <f>IF(ISNUMBER(Table1[[#This Row],[Typical Electricity Consumption (TEC) (kWh/yr)]]),Table1[[#This Row],[Typical Electricity Consumption (TEC) (kWh/yr)]]-IF(Table1[[#This Row],[Maximum Document Size Width]]&gt;=275,A3_Annual,0),"")</f>
        <v>17.995899999999999</v>
      </c>
      <c r="AB843" s="173">
        <f t="array" ref="AB84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14.8</v>
      </c>
    </row>
    <row r="844" spans="1:28" ht="34.9">
      <c r="A844" s="3">
        <v>2296746</v>
      </c>
      <c r="B844" s="4" t="s">
        <v>1861</v>
      </c>
      <c r="C844" s="4" t="s">
        <v>1862</v>
      </c>
      <c r="D844" s="4" t="s">
        <v>1905</v>
      </c>
      <c r="E844" s="4" t="s">
        <v>1905</v>
      </c>
      <c r="F844" s="4"/>
      <c r="G844" s="4" t="s">
        <v>47</v>
      </c>
      <c r="H844" s="4" t="s">
        <v>48</v>
      </c>
      <c r="I844" s="4">
        <v>297</v>
      </c>
      <c r="J844" s="4">
        <v>432</v>
      </c>
      <c r="K844" s="4"/>
      <c r="L844" s="4" t="s">
        <v>49</v>
      </c>
      <c r="M844" s="4" t="s">
        <v>14</v>
      </c>
      <c r="N844" s="4">
        <v>25</v>
      </c>
      <c r="O844" s="9" t="s">
        <v>50</v>
      </c>
      <c r="P844" s="5">
        <v>1.1000000000000001</v>
      </c>
      <c r="Q844" s="5">
        <v>57.2</v>
      </c>
      <c r="R844" s="4">
        <v>20.126275</v>
      </c>
      <c r="S844" s="4" t="s">
        <v>1903</v>
      </c>
      <c r="T844" s="67">
        <v>42887</v>
      </c>
      <c r="U844" s="67">
        <v>42885</v>
      </c>
      <c r="V844" s="4" t="s">
        <v>1867</v>
      </c>
      <c r="W844" s="4" t="s">
        <v>1906</v>
      </c>
      <c r="X844" s="173" t="str">
        <f t="array" ref="X84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4" s="173">
        <f t="array" ref="Y84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3.5999999999999996</v>
      </c>
      <c r="Z844" s="173">
        <f>Table1[[#This Row],[V2.0 TEC Requirement (kWh/wk)]]*52/3</f>
        <v>62.4</v>
      </c>
      <c r="AA844" s="173">
        <f>IF(ISNUMBER(Table1[[#This Row],[Typical Electricity Consumption (TEC) (kWh/yr)]]),Table1[[#This Row],[Typical Electricity Consumption (TEC) (kWh/yr)]]-IF(Table1[[#This Row],[Maximum Document Size Width]]&gt;=275,A3_Annual,0),"")</f>
        <v>20.126275</v>
      </c>
      <c r="AB844" s="173">
        <f t="array" ref="AB84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18.399999999999999</v>
      </c>
    </row>
    <row r="845" spans="1:28" ht="34.9">
      <c r="A845" s="3">
        <v>2296747</v>
      </c>
      <c r="B845" s="4" t="s">
        <v>1861</v>
      </c>
      <c r="C845" s="4" t="s">
        <v>1862</v>
      </c>
      <c r="D845" s="4" t="s">
        <v>1907</v>
      </c>
      <c r="E845" s="4" t="s">
        <v>1907</v>
      </c>
      <c r="F845" s="4"/>
      <c r="G845" s="4" t="s">
        <v>47</v>
      </c>
      <c r="H845" s="4" t="s">
        <v>48</v>
      </c>
      <c r="I845" s="4">
        <v>297</v>
      </c>
      <c r="J845" s="4">
        <v>432</v>
      </c>
      <c r="K845" s="4"/>
      <c r="L845" s="4" t="s">
        <v>49</v>
      </c>
      <c r="M845" s="4" t="s">
        <v>14</v>
      </c>
      <c r="N845" s="4">
        <v>30</v>
      </c>
      <c r="O845" s="9" t="s">
        <v>50</v>
      </c>
      <c r="P845" s="5">
        <v>1.6220000000000001</v>
      </c>
      <c r="Q845" s="5">
        <v>84.343999999999994</v>
      </c>
      <c r="R845" s="4">
        <v>26.992983333333338</v>
      </c>
      <c r="S845" s="4" t="s">
        <v>1903</v>
      </c>
      <c r="T845" s="67">
        <v>42887</v>
      </c>
      <c r="U845" s="67">
        <v>42885</v>
      </c>
      <c r="V845" s="4" t="s">
        <v>1867</v>
      </c>
      <c r="W845" s="4" t="s">
        <v>1908</v>
      </c>
      <c r="X845" s="173" t="str">
        <f t="array" ref="X84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5" s="173">
        <f t="array" ref="Y84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4.25</v>
      </c>
      <c r="Z845" s="173">
        <f>Table1[[#This Row],[V2.0 TEC Requirement (kWh/wk)]]*52/3</f>
        <v>73.666666666666671</v>
      </c>
      <c r="AA845" s="173">
        <f>IF(ISNUMBER(Table1[[#This Row],[Typical Electricity Consumption (TEC) (kWh/yr)]]),Table1[[#This Row],[Typical Electricity Consumption (TEC) (kWh/yr)]]-IF(Table1[[#This Row],[Maximum Document Size Width]]&gt;=275,A3_Annual,0),"")</f>
        <v>26.992983333333338</v>
      </c>
      <c r="AB845" s="173">
        <f t="array" ref="AB84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22.9</v>
      </c>
    </row>
    <row r="846" spans="1:28" ht="34.9">
      <c r="A846" s="3">
        <v>2280097</v>
      </c>
      <c r="B846" s="4" t="s">
        <v>1861</v>
      </c>
      <c r="C846" s="4" t="s">
        <v>1862</v>
      </c>
      <c r="D846" s="4" t="s">
        <v>1909</v>
      </c>
      <c r="E846" s="4" t="s">
        <v>1909</v>
      </c>
      <c r="F846" s="4"/>
      <c r="G846" s="4" t="s">
        <v>47</v>
      </c>
      <c r="H846" s="4" t="s">
        <v>48</v>
      </c>
      <c r="I846" s="4">
        <v>148</v>
      </c>
      <c r="J846" s="4">
        <v>660</v>
      </c>
      <c r="K846" s="4"/>
      <c r="L846" s="4" t="s">
        <v>49</v>
      </c>
      <c r="M846" s="4" t="s">
        <v>14</v>
      </c>
      <c r="N846" s="4">
        <v>80</v>
      </c>
      <c r="O846" s="9" t="s">
        <v>50</v>
      </c>
      <c r="P846" s="5">
        <v>17.449000000000002</v>
      </c>
      <c r="Q846" s="5">
        <v>907.34799999999996</v>
      </c>
      <c r="R846" s="4">
        <v>235.46379999999996</v>
      </c>
      <c r="S846" s="4" t="s">
        <v>60</v>
      </c>
      <c r="T846" s="67">
        <v>42767</v>
      </c>
      <c r="U846" s="67">
        <v>42632</v>
      </c>
      <c r="V846" s="4" t="s">
        <v>1910</v>
      </c>
      <c r="W846" s="4" t="s">
        <v>1911</v>
      </c>
      <c r="X846" s="173" t="str">
        <f t="array" ref="X84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6" s="173">
        <f t="array" ref="Y84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18.950000000000003</v>
      </c>
      <c r="Z846" s="173">
        <f>Table1[[#This Row],[V2.0 TEC Requirement (kWh/wk)]]*52/3</f>
        <v>328.4666666666667</v>
      </c>
      <c r="AA846" s="173">
        <f>IF(ISNUMBER(Table1[[#This Row],[Typical Electricity Consumption (TEC) (kWh/yr)]]),Table1[[#This Row],[Typical Electricity Consumption (TEC) (kWh/yr)]]-IF(Table1[[#This Row],[Maximum Document Size Width]]&gt;=275,A3_Annual,0),"")</f>
        <v>235.46379999999996</v>
      </c>
      <c r="AB846" s="173">
        <f t="array" ref="AB84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86.6</v>
      </c>
    </row>
    <row r="847" spans="1:28" ht="34.9">
      <c r="A847" s="3">
        <v>2280098</v>
      </c>
      <c r="B847" s="4" t="s">
        <v>1861</v>
      </c>
      <c r="C847" s="4" t="s">
        <v>1862</v>
      </c>
      <c r="D847" s="4" t="s">
        <v>1912</v>
      </c>
      <c r="E847" s="4" t="s">
        <v>1912</v>
      </c>
      <c r="F847" s="4"/>
      <c r="G847" s="4" t="s">
        <v>55</v>
      </c>
      <c r="H847" s="4" t="s">
        <v>48</v>
      </c>
      <c r="I847" s="4">
        <v>148</v>
      </c>
      <c r="J847" s="4">
        <v>660</v>
      </c>
      <c r="K847" s="4"/>
      <c r="L847" s="4" t="s">
        <v>49</v>
      </c>
      <c r="M847" s="4" t="s">
        <v>14</v>
      </c>
      <c r="N847" s="4">
        <v>100</v>
      </c>
      <c r="O847" s="9" t="s">
        <v>50</v>
      </c>
      <c r="P847" s="5">
        <v>24.498000000000001</v>
      </c>
      <c r="Q847" s="5">
        <v>1273.896</v>
      </c>
      <c r="R847" s="4">
        <v>379.48858999999999</v>
      </c>
      <c r="S847" s="4" t="s">
        <v>60</v>
      </c>
      <c r="T847" s="67">
        <v>42767</v>
      </c>
      <c r="U847" s="67">
        <v>42632</v>
      </c>
      <c r="V847" s="4" t="s">
        <v>1910</v>
      </c>
      <c r="W847" s="4" t="s">
        <v>1913</v>
      </c>
      <c r="X847" s="173" t="str">
        <f t="array" ref="X84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47" s="173">
        <f t="array" ref="Y84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30.35</v>
      </c>
      <c r="Z847" s="173">
        <f>Table1[[#This Row],[V2.0 TEC Requirement (kWh/wk)]]*52/3</f>
        <v>526.06666666666672</v>
      </c>
      <c r="AA847" s="173">
        <f>IF(ISNUMBER(Table1[[#This Row],[Typical Electricity Consumption (TEC) (kWh/yr)]]),Table1[[#This Row],[Typical Electricity Consumption (TEC) (kWh/yr)]]-IF(Table1[[#This Row],[Maximum Document Size Width]]&gt;=275,A3_Annual,0),"")</f>
        <v>379.48858999999999</v>
      </c>
      <c r="AB847" s="173">
        <f t="array" ref="AB84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273.89999999999998</v>
      </c>
    </row>
    <row r="848" spans="1:28" ht="69">
      <c r="A848" s="3">
        <v>2211001</v>
      </c>
      <c r="B848" s="4" t="s">
        <v>1861</v>
      </c>
      <c r="C848" s="4" t="s">
        <v>1862</v>
      </c>
      <c r="D848" s="4" t="s">
        <v>1914</v>
      </c>
      <c r="E848" s="4" t="s">
        <v>1914</v>
      </c>
      <c r="F848" s="4"/>
      <c r="G848" s="4" t="s">
        <v>47</v>
      </c>
      <c r="H848" s="4" t="s">
        <v>48</v>
      </c>
      <c r="I848" s="4">
        <v>216</v>
      </c>
      <c r="J848" s="4">
        <v>356</v>
      </c>
      <c r="K848" s="4"/>
      <c r="L848" s="4" t="s">
        <v>49</v>
      </c>
      <c r="M848" s="4" t="s">
        <v>11</v>
      </c>
      <c r="N848" s="4">
        <v>29</v>
      </c>
      <c r="O848" s="9" t="s">
        <v>50</v>
      </c>
      <c r="P848" s="5">
        <v>1.3</v>
      </c>
      <c r="Q848" s="5">
        <v>67.599999999999994</v>
      </c>
      <c r="R848" s="4">
        <v>28.715049999999998</v>
      </c>
      <c r="S848" s="4" t="s">
        <v>60</v>
      </c>
      <c r="T848" s="67">
        <v>41876</v>
      </c>
      <c r="U848" s="67">
        <v>42606</v>
      </c>
      <c r="V848" s="4" t="s">
        <v>316</v>
      </c>
      <c r="W848" s="4" t="s">
        <v>1915</v>
      </c>
      <c r="X848" s="173" t="str">
        <f t="array" ref="X84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8" s="173">
        <f t="array" ref="Y84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2.08</v>
      </c>
      <c r="Z848" s="173">
        <f>Table1[[#This Row],[V2.0 TEC Requirement (kWh/wk)]]*52/3</f>
        <v>36.053333333333335</v>
      </c>
      <c r="AA848" s="173">
        <f>IF(ISNUMBER(Table1[[#This Row],[Typical Electricity Consumption (TEC) (kWh/yr)]]),Table1[[#This Row],[Typical Electricity Consumption (TEC) (kWh/yr)]]-IF(Table1[[#This Row],[Maximum Document Size Width]]&gt;=275,A3_Annual,0),"")</f>
        <v>28.715049999999998</v>
      </c>
      <c r="AB848" s="173">
        <f t="array" ref="AB84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21.4</v>
      </c>
    </row>
    <row r="849" spans="1:28" ht="69">
      <c r="A849" s="3">
        <v>2213104</v>
      </c>
      <c r="B849" s="4" t="s">
        <v>1861</v>
      </c>
      <c r="C849" s="4" t="s">
        <v>1862</v>
      </c>
      <c r="D849" s="4" t="s">
        <v>1916</v>
      </c>
      <c r="E849" s="4" t="s">
        <v>1916</v>
      </c>
      <c r="F849" s="4"/>
      <c r="G849" s="4" t="s">
        <v>47</v>
      </c>
      <c r="H849" s="4" t="s">
        <v>48</v>
      </c>
      <c r="I849" s="4">
        <v>216</v>
      </c>
      <c r="J849" s="4">
        <v>356</v>
      </c>
      <c r="K849" s="4"/>
      <c r="L849" s="4" t="s">
        <v>49</v>
      </c>
      <c r="M849" s="4" t="s">
        <v>11</v>
      </c>
      <c r="N849" s="4">
        <v>37</v>
      </c>
      <c r="O849" s="9" t="s">
        <v>50</v>
      </c>
      <c r="P849" s="5">
        <v>2.1</v>
      </c>
      <c r="Q849" s="5">
        <v>109.2</v>
      </c>
      <c r="R849" s="4">
        <v>51.290200000000006</v>
      </c>
      <c r="S849" s="4" t="s">
        <v>60</v>
      </c>
      <c r="T849" s="67">
        <v>41640</v>
      </c>
      <c r="U849" s="67">
        <v>42605</v>
      </c>
      <c r="V849" s="4" t="s">
        <v>316</v>
      </c>
      <c r="W849" s="4" t="s">
        <v>1917</v>
      </c>
      <c r="X849" s="173" t="str">
        <f t="array" ref="X84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49" s="173">
        <f t="array" ref="Y84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2.9200000000000004</v>
      </c>
      <c r="Z849" s="173">
        <f>Table1[[#This Row],[V2.0 TEC Requirement (kWh/wk)]]*52/3</f>
        <v>50.613333333333344</v>
      </c>
      <c r="AA849" s="173">
        <f>IF(ISNUMBER(Table1[[#This Row],[Typical Electricity Consumption (TEC) (kWh/yr)]]),Table1[[#This Row],[Typical Electricity Consumption (TEC) (kWh/yr)]]-IF(Table1[[#This Row],[Maximum Document Size Width]]&gt;=275,A3_Annual,0),"")</f>
        <v>51.290200000000006</v>
      </c>
      <c r="AB849" s="173">
        <f t="array" ref="AB84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26.2</v>
      </c>
    </row>
    <row r="850" spans="1:28" ht="69">
      <c r="A850" s="3">
        <v>2273302</v>
      </c>
      <c r="B850" s="4" t="s">
        <v>1861</v>
      </c>
      <c r="C850" s="4" t="s">
        <v>1862</v>
      </c>
      <c r="D850" s="4" t="s">
        <v>1918</v>
      </c>
      <c r="E850" s="4" t="s">
        <v>1918</v>
      </c>
      <c r="F850" s="4"/>
      <c r="G850" s="4" t="s">
        <v>47</v>
      </c>
      <c r="H850" s="4" t="s">
        <v>48</v>
      </c>
      <c r="I850" s="4">
        <v>216</v>
      </c>
      <c r="J850" s="4">
        <v>356</v>
      </c>
      <c r="K850" s="4"/>
      <c r="L850" s="4" t="s">
        <v>49</v>
      </c>
      <c r="M850" s="4" t="s">
        <v>11</v>
      </c>
      <c r="N850" s="4">
        <v>35</v>
      </c>
      <c r="O850" s="9" t="s">
        <v>50</v>
      </c>
      <c r="P850" s="5">
        <v>1.9</v>
      </c>
      <c r="Q850" s="5">
        <v>98.8</v>
      </c>
      <c r="R850" s="4">
        <v>37.986000000000004</v>
      </c>
      <c r="S850" s="4" t="s">
        <v>60</v>
      </c>
      <c r="T850" s="67">
        <v>42619</v>
      </c>
      <c r="U850" s="67">
        <v>42576</v>
      </c>
      <c r="V850" s="4" t="s">
        <v>316</v>
      </c>
      <c r="W850" s="4" t="s">
        <v>1919</v>
      </c>
      <c r="X850" s="173" t="str">
        <f t="array" ref="X85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0" s="173">
        <f t="array" ref="Y85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2.7</v>
      </c>
      <c r="Z850" s="173">
        <f>Table1[[#This Row],[V2.0 TEC Requirement (kWh/wk)]]*52/3</f>
        <v>46.800000000000004</v>
      </c>
      <c r="AA850" s="173">
        <f>IF(ISNUMBER(Table1[[#This Row],[Typical Electricity Consumption (TEC) (kWh/yr)]]),Table1[[#This Row],[Typical Electricity Consumption (TEC) (kWh/yr)]]-IF(Table1[[#This Row],[Maximum Document Size Width]]&gt;=275,A3_Annual,0),"")</f>
        <v>37.986000000000004</v>
      </c>
      <c r="AB850" s="173">
        <f t="array" ref="AB85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25</v>
      </c>
    </row>
    <row r="851" spans="1:28" ht="69">
      <c r="A851" s="3">
        <v>2273210</v>
      </c>
      <c r="B851" s="4" t="s">
        <v>1861</v>
      </c>
      <c r="C851" s="4" t="s">
        <v>1862</v>
      </c>
      <c r="D851" s="4" t="s">
        <v>1920</v>
      </c>
      <c r="E851" s="4" t="s">
        <v>1920</v>
      </c>
      <c r="F851" s="4"/>
      <c r="G851" s="4" t="s">
        <v>47</v>
      </c>
      <c r="H851" s="4" t="s">
        <v>48</v>
      </c>
      <c r="I851" s="4">
        <v>216</v>
      </c>
      <c r="J851" s="4">
        <v>356</v>
      </c>
      <c r="K851" s="4"/>
      <c r="L851" s="4" t="s">
        <v>49</v>
      </c>
      <c r="M851" s="4" t="s">
        <v>11</v>
      </c>
      <c r="N851" s="4">
        <v>42</v>
      </c>
      <c r="O851" s="9" t="s">
        <v>50</v>
      </c>
      <c r="P851" s="5">
        <v>2.2000000000000002</v>
      </c>
      <c r="Q851" s="5">
        <v>114.4</v>
      </c>
      <c r="R851" s="4">
        <v>42.671199999999999</v>
      </c>
      <c r="S851" s="4" t="s">
        <v>60</v>
      </c>
      <c r="T851" s="67">
        <v>42619</v>
      </c>
      <c r="U851" s="67">
        <v>42576</v>
      </c>
      <c r="V851" s="4" t="s">
        <v>316</v>
      </c>
      <c r="W851" s="4" t="s">
        <v>1921</v>
      </c>
      <c r="X851" s="173" t="str">
        <f t="array" ref="X85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1" s="173">
        <f t="array" ref="Y85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3.47</v>
      </c>
      <c r="Z851" s="173">
        <f>Table1[[#This Row],[V2.0 TEC Requirement (kWh/wk)]]*52/3</f>
        <v>60.146666666666668</v>
      </c>
      <c r="AA851" s="173">
        <f>IF(ISNUMBER(Table1[[#This Row],[Typical Electricity Consumption (TEC) (kWh/yr)]]),Table1[[#This Row],[Typical Electricity Consumption (TEC) (kWh/yr)]]-IF(Table1[[#This Row],[Maximum Document Size Width]]&gt;=275,A3_Annual,0),"")</f>
        <v>42.671199999999999</v>
      </c>
      <c r="AB851" s="173">
        <f t="array" ref="AB85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29.500000000000004</v>
      </c>
    </row>
    <row r="852" spans="1:28" ht="34.9">
      <c r="A852" s="3">
        <v>2256243</v>
      </c>
      <c r="B852" s="4" t="s">
        <v>1861</v>
      </c>
      <c r="C852" s="4" t="s">
        <v>1862</v>
      </c>
      <c r="D852" s="4" t="s">
        <v>1922</v>
      </c>
      <c r="E852" s="4" t="s">
        <v>1922</v>
      </c>
      <c r="F852" s="4" t="s">
        <v>1923</v>
      </c>
      <c r="G852" s="4" t="s">
        <v>47</v>
      </c>
      <c r="H852" s="4" t="s">
        <v>48</v>
      </c>
      <c r="I852" s="4">
        <v>216</v>
      </c>
      <c r="J852" s="4">
        <v>356</v>
      </c>
      <c r="K852" s="4"/>
      <c r="L852" s="4" t="s">
        <v>49</v>
      </c>
      <c r="M852" s="4" t="s">
        <v>11</v>
      </c>
      <c r="N852" s="4">
        <v>47</v>
      </c>
      <c r="O852" s="9" t="s">
        <v>50</v>
      </c>
      <c r="P852" s="5">
        <v>2.802</v>
      </c>
      <c r="Q852" s="5">
        <v>145.70400000000001</v>
      </c>
      <c r="R852" s="4">
        <v>61.263799999999989</v>
      </c>
      <c r="S852" s="4" t="s">
        <v>60</v>
      </c>
      <c r="T852" s="67">
        <v>42415</v>
      </c>
      <c r="U852" s="67">
        <v>42377</v>
      </c>
      <c r="V852" s="4" t="s">
        <v>1867</v>
      </c>
      <c r="W852" s="4" t="s">
        <v>1924</v>
      </c>
      <c r="X852" s="173" t="str">
        <f t="array" ref="X85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2" s="173">
        <f t="array" ref="Y85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4.0199999999999996</v>
      </c>
      <c r="Z852" s="173">
        <f>Table1[[#This Row],[V2.0 TEC Requirement (kWh/wk)]]*52/3</f>
        <v>69.679999999999993</v>
      </c>
      <c r="AA852" s="173">
        <f>IF(ISNUMBER(Table1[[#This Row],[Typical Electricity Consumption (TEC) (kWh/yr)]]),Table1[[#This Row],[Typical Electricity Consumption (TEC) (kWh/yr)]]-IF(Table1[[#This Row],[Maximum Document Size Width]]&gt;=275,A3_Annual,0),"")</f>
        <v>61.263799999999989</v>
      </c>
      <c r="AB852" s="173">
        <f t="array" ref="AB85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34</v>
      </c>
    </row>
    <row r="853" spans="1:28" ht="34.9">
      <c r="A853" s="3">
        <v>2256241</v>
      </c>
      <c r="B853" s="4" t="s">
        <v>1861</v>
      </c>
      <c r="C853" s="4" t="s">
        <v>1862</v>
      </c>
      <c r="D853" s="4" t="s">
        <v>1925</v>
      </c>
      <c r="E853" s="4" t="s">
        <v>1925</v>
      </c>
      <c r="F853" s="4" t="s">
        <v>1926</v>
      </c>
      <c r="G853" s="4" t="s">
        <v>47</v>
      </c>
      <c r="H853" s="4" t="s">
        <v>48</v>
      </c>
      <c r="I853" s="4">
        <v>297</v>
      </c>
      <c r="J853" s="4">
        <v>432</v>
      </c>
      <c r="K853" s="4"/>
      <c r="L853" s="4" t="s">
        <v>49</v>
      </c>
      <c r="M853" s="4" t="s">
        <v>11</v>
      </c>
      <c r="N853" s="4">
        <v>55</v>
      </c>
      <c r="O853" s="9" t="s">
        <v>50</v>
      </c>
      <c r="P853" s="5">
        <v>5.19</v>
      </c>
      <c r="Q853" s="5">
        <v>269.88</v>
      </c>
      <c r="R853" s="4">
        <v>102.31780000000001</v>
      </c>
      <c r="S853" s="4" t="s">
        <v>60</v>
      </c>
      <c r="T853" s="67">
        <v>42415</v>
      </c>
      <c r="U853" s="67">
        <v>42377</v>
      </c>
      <c r="V853" s="4" t="s">
        <v>1910</v>
      </c>
      <c r="W853" s="4" t="s">
        <v>1927</v>
      </c>
      <c r="X853" s="173" t="str">
        <f t="array" ref="X85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3" s="173">
        <f t="array" ref="Y85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5.8999999999999995</v>
      </c>
      <c r="Z853" s="173">
        <f>Table1[[#This Row],[V2.0 TEC Requirement (kWh/wk)]]*52/3</f>
        <v>102.26666666666665</v>
      </c>
      <c r="AA853" s="173">
        <f>IF(ISNUMBER(Table1[[#This Row],[Typical Electricity Consumption (TEC) (kWh/yr)]]),Table1[[#This Row],[Typical Electricity Consumption (TEC) (kWh/yr)]]-IF(Table1[[#This Row],[Maximum Document Size Width]]&gt;=275,A3_Annual,0),"")</f>
        <v>102.31780000000001</v>
      </c>
      <c r="AB853" s="173">
        <f t="array" ref="AB85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41.2</v>
      </c>
    </row>
    <row r="854" spans="1:28" ht="34.9">
      <c r="A854" s="3">
        <v>2256240</v>
      </c>
      <c r="B854" s="4" t="s">
        <v>1861</v>
      </c>
      <c r="C854" s="4" t="s">
        <v>1862</v>
      </c>
      <c r="D854" s="4" t="s">
        <v>1928</v>
      </c>
      <c r="E854" s="4" t="s">
        <v>1928</v>
      </c>
      <c r="F854" s="4"/>
      <c r="G854" s="4" t="s">
        <v>47</v>
      </c>
      <c r="H854" s="4" t="s">
        <v>48</v>
      </c>
      <c r="I854" s="4">
        <v>216</v>
      </c>
      <c r="J854" s="4">
        <v>356</v>
      </c>
      <c r="K854" s="4"/>
      <c r="L854" s="4" t="s">
        <v>49</v>
      </c>
      <c r="M854" s="4" t="s">
        <v>14</v>
      </c>
      <c r="N854" s="4">
        <v>36</v>
      </c>
      <c r="O854" s="9" t="s">
        <v>50</v>
      </c>
      <c r="P854" s="5">
        <v>2.4630000000000001</v>
      </c>
      <c r="Q854" s="5">
        <v>128.07599999999999</v>
      </c>
      <c r="R854" s="4">
        <v>49.051599999999993</v>
      </c>
      <c r="S854" s="4" t="s">
        <v>60</v>
      </c>
      <c r="T854" s="67">
        <v>42415</v>
      </c>
      <c r="U854" s="67">
        <v>42377</v>
      </c>
      <c r="V854" s="4" t="s">
        <v>1910</v>
      </c>
      <c r="W854" s="4" t="s">
        <v>1929</v>
      </c>
      <c r="X854" s="173" t="str">
        <f t="array" ref="X85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4" s="173">
        <f t="array" ref="Y85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5.15</v>
      </c>
      <c r="Z854" s="173">
        <f>Table1[[#This Row],[V2.0 TEC Requirement (kWh/wk)]]*52/3</f>
        <v>89.266666666666666</v>
      </c>
      <c r="AA854" s="173">
        <f>IF(ISNUMBER(Table1[[#This Row],[Typical Electricity Consumption (TEC) (kWh/yr)]]),Table1[[#This Row],[Typical Electricity Consumption (TEC) (kWh/yr)]]-IF(Table1[[#This Row],[Maximum Document Size Width]]&gt;=275,A3_Annual,0),"")</f>
        <v>49.051599999999993</v>
      </c>
      <c r="AB854" s="173">
        <f t="array" ref="AB85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28.299999999999997</v>
      </c>
    </row>
    <row r="855" spans="1:28" ht="34.9">
      <c r="A855" s="3">
        <v>2256242</v>
      </c>
      <c r="B855" s="4" t="s">
        <v>1861</v>
      </c>
      <c r="C855" s="4" t="s">
        <v>1862</v>
      </c>
      <c r="D855" s="4" t="s">
        <v>1930</v>
      </c>
      <c r="E855" s="4" t="s">
        <v>1930</v>
      </c>
      <c r="F855" s="4"/>
      <c r="G855" s="4" t="s">
        <v>47</v>
      </c>
      <c r="H855" s="4" t="s">
        <v>48</v>
      </c>
      <c r="I855" s="4">
        <v>320</v>
      </c>
      <c r="J855" s="4">
        <v>483</v>
      </c>
      <c r="K855" s="4"/>
      <c r="L855" s="4" t="s">
        <v>49</v>
      </c>
      <c r="M855" s="4" t="s">
        <v>14</v>
      </c>
      <c r="N855" s="4">
        <v>70</v>
      </c>
      <c r="O855" s="9" t="s">
        <v>50</v>
      </c>
      <c r="P855" s="5">
        <v>5.6619999999999999</v>
      </c>
      <c r="Q855" s="5">
        <v>294.42399999999998</v>
      </c>
      <c r="R855" s="4">
        <v>94.044599999999988</v>
      </c>
      <c r="S855" s="4" t="s">
        <v>60</v>
      </c>
      <c r="T855" s="67">
        <v>42415</v>
      </c>
      <c r="U855" s="67">
        <v>42377</v>
      </c>
      <c r="V855" s="4" t="s">
        <v>1867</v>
      </c>
      <c r="W855" s="4" t="s">
        <v>1931</v>
      </c>
      <c r="X855" s="173" t="str">
        <f t="array" ref="X85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5" s="173">
        <f t="array" ref="Y85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12.25</v>
      </c>
      <c r="Z855" s="173">
        <f>Table1[[#This Row],[V2.0 TEC Requirement (kWh/wk)]]*52/3</f>
        <v>212.33333333333334</v>
      </c>
      <c r="AA855" s="173">
        <f>IF(ISNUMBER(Table1[[#This Row],[Typical Electricity Consumption (TEC) (kWh/yr)]]),Table1[[#This Row],[Typical Electricity Consumption (TEC) (kWh/yr)]]-IF(Table1[[#This Row],[Maximum Document Size Width]]&gt;=275,A3_Annual,0),"")</f>
        <v>94.044599999999988</v>
      </c>
      <c r="AB855" s="173">
        <f t="array" ref="AB85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64.599999999999994</v>
      </c>
    </row>
    <row r="856" spans="1:28" ht="23.45">
      <c r="A856" s="3">
        <v>2240512</v>
      </c>
      <c r="B856" s="4" t="s">
        <v>1932</v>
      </c>
      <c r="C856" s="4" t="s">
        <v>1933</v>
      </c>
      <c r="D856" s="4" t="s">
        <v>1934</v>
      </c>
      <c r="E856" s="4" t="s">
        <v>1934</v>
      </c>
      <c r="F856" s="4" t="s">
        <v>1935</v>
      </c>
      <c r="G856" s="4" t="s">
        <v>55</v>
      </c>
      <c r="H856" s="4" t="s">
        <v>48</v>
      </c>
      <c r="I856" s="4">
        <v>216</v>
      </c>
      <c r="J856" s="4">
        <v>356</v>
      </c>
      <c r="K856" s="4"/>
      <c r="L856" s="4" t="s">
        <v>49</v>
      </c>
      <c r="M856" s="4" t="s">
        <v>11</v>
      </c>
      <c r="N856" s="4">
        <v>20</v>
      </c>
      <c r="O856" s="9" t="s">
        <v>81</v>
      </c>
      <c r="P856" s="5">
        <v>1.044</v>
      </c>
      <c r="Q856" s="5">
        <v>54.287999999999997</v>
      </c>
      <c r="R856" s="4">
        <v>31.578299999999999</v>
      </c>
      <c r="S856" s="4" t="s">
        <v>1936</v>
      </c>
      <c r="T856" s="67">
        <v>42023</v>
      </c>
      <c r="U856" s="67">
        <v>42152</v>
      </c>
      <c r="V856" s="4" t="s">
        <v>1937</v>
      </c>
      <c r="W856" s="4" t="s">
        <v>1938</v>
      </c>
      <c r="X856" s="173" t="str">
        <f t="array" ref="X85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56" s="173">
        <f t="array" ref="Y85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v>
      </c>
      <c r="Z856" s="173">
        <f>Table1[[#This Row],[V2.0 TEC Requirement (kWh/wk)]]*52/3</f>
        <v>31.200000000000003</v>
      </c>
      <c r="AA856" s="173">
        <f>IF(ISNUMBER(Table1[[#This Row],[Typical Electricity Consumption (TEC) (kWh/yr)]]),Table1[[#This Row],[Typical Electricity Consumption (TEC) (kWh/yr)]]-IF(Table1[[#This Row],[Maximum Document Size Width]]&gt;=275,A3_Annual,0),"")</f>
        <v>31.578299999999999</v>
      </c>
      <c r="AB856" s="173">
        <f t="array" ref="AB85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v>
      </c>
    </row>
    <row r="857" spans="1:28" ht="409.6">
      <c r="A857" s="3">
        <v>2255224</v>
      </c>
      <c r="B857" s="4" t="s">
        <v>1932</v>
      </c>
      <c r="C857" s="4" t="s">
        <v>1933</v>
      </c>
      <c r="D857" s="4" t="s">
        <v>1939</v>
      </c>
      <c r="E857" s="4" t="s">
        <v>1939</v>
      </c>
      <c r="F857" s="4" t="s">
        <v>1940</v>
      </c>
      <c r="G857" s="4" t="s">
        <v>47</v>
      </c>
      <c r="H857" s="4" t="s">
        <v>48</v>
      </c>
      <c r="I857" s="4">
        <v>216</v>
      </c>
      <c r="J857" s="4">
        <v>356</v>
      </c>
      <c r="K857" s="4"/>
      <c r="L857" s="4" t="s">
        <v>49</v>
      </c>
      <c r="M857" s="4" t="s">
        <v>11</v>
      </c>
      <c r="N857" s="4">
        <v>22</v>
      </c>
      <c r="O857" s="9" t="s">
        <v>81</v>
      </c>
      <c r="P857" s="5">
        <v>1.2130000000000001</v>
      </c>
      <c r="Q857" s="5">
        <v>63.076000000000001</v>
      </c>
      <c r="R857" s="4">
        <v>38.220433333333332</v>
      </c>
      <c r="S857" s="4" t="s">
        <v>60</v>
      </c>
      <c r="T857" s="67">
        <v>42005</v>
      </c>
      <c r="U857" s="67">
        <v>42355</v>
      </c>
      <c r="V857" s="4" t="s">
        <v>316</v>
      </c>
      <c r="W857" s="4" t="s">
        <v>1941</v>
      </c>
      <c r="X857" s="173" t="str">
        <f t="array" ref="X85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7" s="173">
        <f t="array" ref="Y85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1.59</v>
      </c>
      <c r="Z857" s="173">
        <f>Table1[[#This Row],[V2.0 TEC Requirement (kWh/wk)]]*52/3</f>
        <v>27.560000000000002</v>
      </c>
      <c r="AA857" s="173">
        <f>IF(ISNUMBER(Table1[[#This Row],[Typical Electricity Consumption (TEC) (kWh/yr)]]),Table1[[#This Row],[Typical Electricity Consumption (TEC) (kWh/yr)]]-IF(Table1[[#This Row],[Maximum Document Size Width]]&gt;=275,A3_Annual,0),"")</f>
        <v>38.220433333333332</v>
      </c>
      <c r="AB857" s="173">
        <f t="array" ref="AB85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v>
      </c>
    </row>
    <row r="858" spans="1:28" ht="91.9">
      <c r="A858" s="3">
        <v>2240496</v>
      </c>
      <c r="B858" s="4" t="s">
        <v>1932</v>
      </c>
      <c r="C858" s="4" t="s">
        <v>1933</v>
      </c>
      <c r="D858" s="4" t="s">
        <v>1942</v>
      </c>
      <c r="E858" s="4" t="s">
        <v>1942</v>
      </c>
      <c r="F858" s="4" t="s">
        <v>1943</v>
      </c>
      <c r="G858" s="4" t="s">
        <v>47</v>
      </c>
      <c r="H858" s="4" t="s">
        <v>48</v>
      </c>
      <c r="I858" s="4">
        <v>216</v>
      </c>
      <c r="J858" s="4">
        <v>356</v>
      </c>
      <c r="K858" s="4"/>
      <c r="L858" s="4" t="s">
        <v>49</v>
      </c>
      <c r="M858" s="4" t="s">
        <v>11</v>
      </c>
      <c r="N858" s="4">
        <v>22</v>
      </c>
      <c r="O858" s="9" t="s">
        <v>81</v>
      </c>
      <c r="P858" s="5">
        <v>1.069</v>
      </c>
      <c r="Q858" s="5">
        <v>55.588000000000001</v>
      </c>
      <c r="R858" s="4">
        <v>32.435866666666669</v>
      </c>
      <c r="S858" s="4" t="s">
        <v>1944</v>
      </c>
      <c r="T858" s="67">
        <v>41956</v>
      </c>
      <c r="U858" s="67">
        <v>42146</v>
      </c>
      <c r="V858" s="4" t="s">
        <v>1937</v>
      </c>
      <c r="W858" s="4" t="s">
        <v>1945</v>
      </c>
      <c r="X858" s="173" t="str">
        <f t="array" ref="X858">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8" s="173">
        <f t="array" ref="Y858">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1.59</v>
      </c>
      <c r="Z858" s="173">
        <f>Table1[[#This Row],[V2.0 TEC Requirement (kWh/wk)]]*52/3</f>
        <v>27.560000000000002</v>
      </c>
      <c r="AA858" s="173">
        <f>IF(ISNUMBER(Table1[[#This Row],[Typical Electricity Consumption (TEC) (kWh/yr)]]),Table1[[#This Row],[Typical Electricity Consumption (TEC) (kWh/yr)]]-IF(Table1[[#This Row],[Maximum Document Size Width]]&gt;=275,A3_Annual,0),"")</f>
        <v>32.435866666666669</v>
      </c>
      <c r="AB858" s="173">
        <f t="array" ref="AB858">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v>
      </c>
    </row>
    <row r="859" spans="1:28" ht="46.15">
      <c r="A859" s="3">
        <v>2240511</v>
      </c>
      <c r="B859" s="4" t="s">
        <v>1932</v>
      </c>
      <c r="C859" s="4" t="s">
        <v>1933</v>
      </c>
      <c r="D859" s="4" t="s">
        <v>1946</v>
      </c>
      <c r="E859" s="4" t="s">
        <v>1946</v>
      </c>
      <c r="F859" s="4" t="s">
        <v>1947</v>
      </c>
      <c r="G859" s="4" t="s">
        <v>47</v>
      </c>
      <c r="H859" s="4" t="s">
        <v>48</v>
      </c>
      <c r="I859" s="4">
        <v>216</v>
      </c>
      <c r="J859" s="4">
        <v>356</v>
      </c>
      <c r="K859" s="4"/>
      <c r="L859" s="4" t="s">
        <v>49</v>
      </c>
      <c r="M859" s="4" t="s">
        <v>11</v>
      </c>
      <c r="N859" s="4">
        <v>22</v>
      </c>
      <c r="O859" s="9" t="s">
        <v>81</v>
      </c>
      <c r="P859" s="5">
        <v>1.1679999999999999</v>
      </c>
      <c r="Q859" s="5">
        <v>60.735999999999997</v>
      </c>
      <c r="R859" s="4">
        <v>35.62715</v>
      </c>
      <c r="S859" s="4" t="s">
        <v>1944</v>
      </c>
      <c r="T859" s="67">
        <v>42013</v>
      </c>
      <c r="U859" s="67">
        <v>42152</v>
      </c>
      <c r="V859" s="4" t="s">
        <v>1937</v>
      </c>
      <c r="W859" s="4" t="s">
        <v>1948</v>
      </c>
      <c r="X859" s="173" t="str">
        <f t="array" ref="X859">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59" s="173">
        <f t="array" ref="Y859">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1.59</v>
      </c>
      <c r="Z859" s="173">
        <f>Table1[[#This Row],[V2.0 TEC Requirement (kWh/wk)]]*52/3</f>
        <v>27.560000000000002</v>
      </c>
      <c r="AA859" s="173">
        <f>IF(ISNUMBER(Table1[[#This Row],[Typical Electricity Consumption (TEC) (kWh/yr)]]),Table1[[#This Row],[Typical Electricity Consumption (TEC) (kWh/yr)]]-IF(Table1[[#This Row],[Maximum Document Size Width]]&gt;=275,A3_Annual,0),"")</f>
        <v>35.62715</v>
      </c>
      <c r="AB859" s="173">
        <f t="array" ref="AB859">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v>
      </c>
    </row>
    <row r="860" spans="1:28" ht="57.6">
      <c r="A860" s="3">
        <v>2238534</v>
      </c>
      <c r="B860" s="4" t="s">
        <v>1932</v>
      </c>
      <c r="C860" s="4" t="s">
        <v>1933</v>
      </c>
      <c r="D860" s="4" t="s">
        <v>1949</v>
      </c>
      <c r="E860" s="4" t="s">
        <v>1949</v>
      </c>
      <c r="F860" s="4" t="s">
        <v>1950</v>
      </c>
      <c r="G860" s="4" t="s">
        <v>47</v>
      </c>
      <c r="H860" s="4" t="s">
        <v>48</v>
      </c>
      <c r="I860" s="4">
        <v>216</v>
      </c>
      <c r="J860" s="4">
        <v>356</v>
      </c>
      <c r="K860" s="4"/>
      <c r="L860" s="4" t="s">
        <v>49</v>
      </c>
      <c r="M860" s="4" t="s">
        <v>11</v>
      </c>
      <c r="N860" s="4">
        <v>22</v>
      </c>
      <c r="O860" s="9" t="s">
        <v>81</v>
      </c>
      <c r="P860" s="5">
        <v>1.2130000000000001</v>
      </c>
      <c r="Q860" s="5">
        <v>63.076000000000001</v>
      </c>
      <c r="R860" s="4">
        <v>38.220433333333332</v>
      </c>
      <c r="S860" s="4" t="s">
        <v>60</v>
      </c>
      <c r="T860" s="67">
        <v>42005</v>
      </c>
      <c r="U860" s="67">
        <v>42123</v>
      </c>
      <c r="V860" s="4" t="s">
        <v>1937</v>
      </c>
      <c r="W860" s="4" t="s">
        <v>1951</v>
      </c>
      <c r="X860" s="173" t="str">
        <f t="array" ref="X860">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0" s="173">
        <f t="array" ref="Y860">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1.59</v>
      </c>
      <c r="Z860" s="173">
        <f>Table1[[#This Row],[V2.0 TEC Requirement (kWh/wk)]]*52/3</f>
        <v>27.560000000000002</v>
      </c>
      <c r="AA860" s="173">
        <f>IF(ISNUMBER(Table1[[#This Row],[Typical Electricity Consumption (TEC) (kWh/yr)]]),Table1[[#This Row],[Typical Electricity Consumption (TEC) (kWh/yr)]]-IF(Table1[[#This Row],[Maximum Document Size Width]]&gt;=275,A3_Annual,0),"")</f>
        <v>38.220433333333332</v>
      </c>
      <c r="AB860" s="173">
        <f t="array" ref="AB860">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17.2</v>
      </c>
    </row>
    <row r="861" spans="1:28" ht="23.45">
      <c r="A861" s="3">
        <v>2238535</v>
      </c>
      <c r="B861" s="4" t="s">
        <v>1932</v>
      </c>
      <c r="C861" s="4" t="s">
        <v>1933</v>
      </c>
      <c r="D861" s="4" t="s">
        <v>1952</v>
      </c>
      <c r="E861" s="4" t="s">
        <v>1952</v>
      </c>
      <c r="F861" s="4"/>
      <c r="G861" s="4" t="s">
        <v>47</v>
      </c>
      <c r="H861" s="4" t="s">
        <v>48</v>
      </c>
      <c r="I861" s="4">
        <v>216</v>
      </c>
      <c r="J861" s="4">
        <v>356</v>
      </c>
      <c r="K861" s="4"/>
      <c r="L861" s="4" t="s">
        <v>49</v>
      </c>
      <c r="M861" s="4" t="s">
        <v>11</v>
      </c>
      <c r="N861" s="4">
        <v>20</v>
      </c>
      <c r="O861" s="9" t="s">
        <v>81</v>
      </c>
      <c r="P861" s="5">
        <v>1.0780000000000001</v>
      </c>
      <c r="Q861" s="5">
        <v>56.055999999999997</v>
      </c>
      <c r="R861" s="4">
        <v>36.458933333333327</v>
      </c>
      <c r="S861" s="4" t="s">
        <v>60</v>
      </c>
      <c r="T861" s="67">
        <v>42005</v>
      </c>
      <c r="U861" s="67">
        <v>42128</v>
      </c>
      <c r="V861" s="4" t="s">
        <v>1937</v>
      </c>
      <c r="W861" s="4" t="s">
        <v>1953</v>
      </c>
      <c r="X861" s="173" t="str">
        <f t="array" ref="X861">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1" s="173">
        <f t="array" ref="Y861">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1.4500000000000002</v>
      </c>
      <c r="Z861" s="173">
        <f>Table1[[#This Row],[V2.0 TEC Requirement (kWh/wk)]]*52/3</f>
        <v>25.133333333333336</v>
      </c>
      <c r="AA861" s="173">
        <f>IF(ISNUMBER(Table1[[#This Row],[Typical Electricity Consumption (TEC) (kWh/yr)]]),Table1[[#This Row],[Typical Electricity Consumption (TEC) (kWh/yr)]]-IF(Table1[[#This Row],[Maximum Document Size Width]]&gt;=275,A3_Annual,0),"")</f>
        <v>36.458933333333327</v>
      </c>
      <c r="AB861" s="173">
        <f t="array" ref="AB861">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862" spans="1:28" ht="69">
      <c r="A862" s="3">
        <v>2304211</v>
      </c>
      <c r="B862" s="4" t="s">
        <v>1932</v>
      </c>
      <c r="C862" s="4" t="s">
        <v>1933</v>
      </c>
      <c r="D862" s="4" t="s">
        <v>1952</v>
      </c>
      <c r="E862" s="4" t="s">
        <v>1952</v>
      </c>
      <c r="F862" s="4"/>
      <c r="G862" s="4" t="s">
        <v>47</v>
      </c>
      <c r="H862" s="4" t="s">
        <v>48</v>
      </c>
      <c r="I862" s="4">
        <v>216</v>
      </c>
      <c r="J862" s="4">
        <v>356</v>
      </c>
      <c r="K862" s="4"/>
      <c r="L862" s="4" t="s">
        <v>49</v>
      </c>
      <c r="M862" s="4" t="s">
        <v>11</v>
      </c>
      <c r="N862" s="4">
        <v>20</v>
      </c>
      <c r="O862" s="9" t="s">
        <v>81</v>
      </c>
      <c r="P862" s="5">
        <v>1.0820000000000001</v>
      </c>
      <c r="Q862" s="5">
        <v>56.264000000000003</v>
      </c>
      <c r="R862" s="4">
        <v>33.761000000000003</v>
      </c>
      <c r="S862" s="4" t="s">
        <v>60</v>
      </c>
      <c r="T862" s="67">
        <v>42005</v>
      </c>
      <c r="U862" s="67">
        <v>43006</v>
      </c>
      <c r="V862" s="4" t="s">
        <v>316</v>
      </c>
      <c r="W862" s="4" t="s">
        <v>1954</v>
      </c>
      <c r="X862" s="173" t="str">
        <f t="array" ref="X862">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2" s="173">
        <f t="array" ref="Y862">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1.4500000000000002</v>
      </c>
      <c r="Z862" s="173">
        <f>Table1[[#This Row],[V2.0 TEC Requirement (kWh/wk)]]*52/3</f>
        <v>25.133333333333336</v>
      </c>
      <c r="AA862" s="173">
        <f>IF(ISNUMBER(Table1[[#This Row],[Typical Electricity Consumption (TEC) (kWh/yr)]]),Table1[[#This Row],[Typical Electricity Consumption (TEC) (kWh/yr)]]-IF(Table1[[#This Row],[Maximum Document Size Width]]&gt;=275,A3_Annual,0),"")</f>
        <v>33.761000000000003</v>
      </c>
      <c r="AB862" s="173">
        <f t="array" ref="AB862">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16.600000000000001</v>
      </c>
    </row>
    <row r="863" spans="1:28" ht="103.15">
      <c r="A863" s="3">
        <v>2287386</v>
      </c>
      <c r="B863" s="4" t="s">
        <v>1932</v>
      </c>
      <c r="C863" s="4" t="s">
        <v>1933</v>
      </c>
      <c r="D863" s="4" t="s">
        <v>1955</v>
      </c>
      <c r="E863" s="4" t="s">
        <v>1955</v>
      </c>
      <c r="F863" s="4" t="s">
        <v>1956</v>
      </c>
      <c r="G863" s="4" t="s">
        <v>47</v>
      </c>
      <c r="H863" s="4" t="s">
        <v>48</v>
      </c>
      <c r="I863" s="4">
        <v>216</v>
      </c>
      <c r="J863" s="4">
        <v>356</v>
      </c>
      <c r="K863" s="4"/>
      <c r="L863" s="4" t="s">
        <v>49</v>
      </c>
      <c r="M863" s="4" t="s">
        <v>11</v>
      </c>
      <c r="N863" s="4">
        <v>30</v>
      </c>
      <c r="O863" s="9" t="s">
        <v>81</v>
      </c>
      <c r="P863" s="5">
        <v>1.2</v>
      </c>
      <c r="Q863" s="5">
        <v>62.4</v>
      </c>
      <c r="R863" s="4">
        <v>26.765050000000002</v>
      </c>
      <c r="S863" s="4" t="s">
        <v>60</v>
      </c>
      <c r="T863" s="67">
        <v>42712</v>
      </c>
      <c r="U863" s="67">
        <v>42733</v>
      </c>
      <c r="V863" s="4" t="s">
        <v>316</v>
      </c>
      <c r="W863" s="4" t="s">
        <v>1957</v>
      </c>
      <c r="X863" s="173" t="str">
        <f t="array" ref="X863">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3" s="173">
        <f t="array" ref="Y863">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2.15</v>
      </c>
      <c r="Z863" s="173">
        <f>Table1[[#This Row],[V2.0 TEC Requirement (kWh/wk)]]*52/3</f>
        <v>37.266666666666666</v>
      </c>
      <c r="AA863" s="173">
        <f>IF(ISNUMBER(Table1[[#This Row],[Typical Electricity Consumption (TEC) (kWh/yr)]]),Table1[[#This Row],[Typical Electricity Consumption (TEC) (kWh/yr)]]-IF(Table1[[#This Row],[Maximum Document Size Width]]&gt;=275,A3_Annual,0),"")</f>
        <v>26.765050000000002</v>
      </c>
      <c r="AB863" s="173">
        <f t="array" ref="AB863">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864" spans="1:28" ht="103.15">
      <c r="A864" s="3">
        <v>2287389</v>
      </c>
      <c r="B864" s="4" t="s">
        <v>1932</v>
      </c>
      <c r="C864" s="4" t="s">
        <v>1933</v>
      </c>
      <c r="D864" s="4" t="s">
        <v>1958</v>
      </c>
      <c r="E864" s="4" t="s">
        <v>1958</v>
      </c>
      <c r="F864" s="4" t="s">
        <v>1959</v>
      </c>
      <c r="G864" s="4" t="s">
        <v>47</v>
      </c>
      <c r="H864" s="4" t="s">
        <v>48</v>
      </c>
      <c r="I864" s="4">
        <v>216</v>
      </c>
      <c r="J864" s="4">
        <v>356</v>
      </c>
      <c r="K864" s="4"/>
      <c r="L864" s="4" t="s">
        <v>49</v>
      </c>
      <c r="M864" s="4" t="s">
        <v>11</v>
      </c>
      <c r="N864" s="4">
        <v>30</v>
      </c>
      <c r="O864" s="9" t="s">
        <v>81</v>
      </c>
      <c r="P864" s="5">
        <v>1.5489999999999999</v>
      </c>
      <c r="Q864" s="5">
        <v>80.548000000000002</v>
      </c>
      <c r="R864" s="4">
        <v>35.22761666666667</v>
      </c>
      <c r="S864" s="4" t="s">
        <v>60</v>
      </c>
      <c r="T864" s="67">
        <v>42712</v>
      </c>
      <c r="U864" s="67">
        <v>42733</v>
      </c>
      <c r="V864" s="4" t="s">
        <v>316</v>
      </c>
      <c r="W864" s="4" t="s">
        <v>1960</v>
      </c>
      <c r="X864" s="173" t="str">
        <f t="array" ref="X864">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4" s="173">
        <f t="array" ref="Y864">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2.15</v>
      </c>
      <c r="Z864" s="173">
        <f>Table1[[#This Row],[V2.0 TEC Requirement (kWh/wk)]]*52/3</f>
        <v>37.266666666666666</v>
      </c>
      <c r="AA864" s="173">
        <f>IF(ISNUMBER(Table1[[#This Row],[Typical Electricity Consumption (TEC) (kWh/yr)]]),Table1[[#This Row],[Typical Electricity Consumption (TEC) (kWh/yr)]]-IF(Table1[[#This Row],[Maximum Document Size Width]]&gt;=275,A3_Annual,0),"")</f>
        <v>35.22761666666667</v>
      </c>
      <c r="AB864" s="173">
        <f t="array" ref="AB864">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22</v>
      </c>
    </row>
    <row r="865" spans="1:28" ht="103.15">
      <c r="A865" s="3">
        <v>2287388</v>
      </c>
      <c r="B865" s="4" t="s">
        <v>1932</v>
      </c>
      <c r="C865" s="4" t="s">
        <v>1933</v>
      </c>
      <c r="D865" s="4" t="s">
        <v>1961</v>
      </c>
      <c r="E865" s="4" t="s">
        <v>1961</v>
      </c>
      <c r="F865" s="4" t="s">
        <v>1962</v>
      </c>
      <c r="G865" s="4" t="s">
        <v>47</v>
      </c>
      <c r="H865" s="4" t="s">
        <v>48</v>
      </c>
      <c r="I865" s="4">
        <v>216</v>
      </c>
      <c r="J865" s="4">
        <v>356</v>
      </c>
      <c r="K865" s="4"/>
      <c r="L865" s="4" t="s">
        <v>49</v>
      </c>
      <c r="M865" s="4" t="s">
        <v>11</v>
      </c>
      <c r="N865" s="4">
        <v>33</v>
      </c>
      <c r="O865" s="9" t="s">
        <v>81</v>
      </c>
      <c r="P865" s="5">
        <v>1.6020000000000001</v>
      </c>
      <c r="Q865" s="5">
        <v>83.304000000000002</v>
      </c>
      <c r="R865" s="4">
        <v>31.99646666666667</v>
      </c>
      <c r="S865" s="4" t="s">
        <v>60</v>
      </c>
      <c r="T865" s="67">
        <v>42712</v>
      </c>
      <c r="U865" s="67">
        <v>42733</v>
      </c>
      <c r="V865" s="4" t="s">
        <v>316</v>
      </c>
      <c r="W865" s="4" t="s">
        <v>1963</v>
      </c>
      <c r="X865" s="173" t="str">
        <f t="array" ref="X865">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5" s="173">
        <f t="array" ref="Y865">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2.48</v>
      </c>
      <c r="Z865" s="173">
        <f>Table1[[#This Row],[V2.0 TEC Requirement (kWh/wk)]]*52/3</f>
        <v>42.986666666666672</v>
      </c>
      <c r="AA865" s="173">
        <f>IF(ISNUMBER(Table1[[#This Row],[Typical Electricity Consumption (TEC) (kWh/yr)]]),Table1[[#This Row],[Typical Electricity Consumption (TEC) (kWh/yr)]]-IF(Table1[[#This Row],[Maximum Document Size Width]]&gt;=275,A3_Annual,0),"")</f>
        <v>31.99646666666667</v>
      </c>
      <c r="AB865" s="173">
        <f t="array" ref="AB865">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v>
      </c>
    </row>
    <row r="866" spans="1:28" ht="103.15">
      <c r="A866" s="3">
        <v>2287391</v>
      </c>
      <c r="B866" s="4" t="s">
        <v>1932</v>
      </c>
      <c r="C866" s="4" t="s">
        <v>1933</v>
      </c>
      <c r="D866" s="4" t="s">
        <v>1964</v>
      </c>
      <c r="E866" s="4" t="s">
        <v>1964</v>
      </c>
      <c r="F866" s="4" t="s">
        <v>1965</v>
      </c>
      <c r="G866" s="4" t="s">
        <v>47</v>
      </c>
      <c r="H866" s="4" t="s">
        <v>48</v>
      </c>
      <c r="I866" s="4">
        <v>216</v>
      </c>
      <c r="J866" s="4">
        <v>356</v>
      </c>
      <c r="K866" s="4"/>
      <c r="L866" s="4" t="s">
        <v>49</v>
      </c>
      <c r="M866" s="4" t="s">
        <v>11</v>
      </c>
      <c r="N866" s="4">
        <v>33</v>
      </c>
      <c r="O866" s="9" t="s">
        <v>81</v>
      </c>
      <c r="P866" s="5">
        <v>1.8009999999999999</v>
      </c>
      <c r="Q866" s="5">
        <v>93.652000000000001</v>
      </c>
      <c r="R866" s="4">
        <v>38.50686666666666</v>
      </c>
      <c r="S866" s="4" t="s">
        <v>60</v>
      </c>
      <c r="T866" s="67">
        <v>42712</v>
      </c>
      <c r="U866" s="67">
        <v>42733</v>
      </c>
      <c r="V866" s="4" t="s">
        <v>316</v>
      </c>
      <c r="W866" s="4" t="s">
        <v>1966</v>
      </c>
      <c r="X866" s="173" t="str">
        <f t="array" ref="X866">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MFD</v>
      </c>
      <c r="Y866" s="173">
        <f t="array" ref="Y866">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2.48</v>
      </c>
      <c r="Z866" s="173">
        <f>Table1[[#This Row],[V2.0 TEC Requirement (kWh/wk)]]*52/3</f>
        <v>42.986666666666672</v>
      </c>
      <c r="AA866" s="173">
        <f>IF(ISNUMBER(Table1[[#This Row],[Typical Electricity Consumption (TEC) (kWh/yr)]]),Table1[[#This Row],[Typical Electricity Consumption (TEC) (kWh/yr)]]-IF(Table1[[#This Row],[Maximum Document Size Width]]&gt;=275,A3_Annual,0),"")</f>
        <v>38.50686666666666</v>
      </c>
      <c r="AB866" s="173">
        <f t="array" ref="AB866">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23.8</v>
      </c>
    </row>
    <row r="867" spans="1:28" ht="23.45">
      <c r="A867" s="3">
        <v>2240514</v>
      </c>
      <c r="B867" s="4" t="s">
        <v>1932</v>
      </c>
      <c r="C867" s="4" t="s">
        <v>1933</v>
      </c>
      <c r="D867" s="4" t="s">
        <v>1967</v>
      </c>
      <c r="E867" s="4" t="s">
        <v>1967</v>
      </c>
      <c r="F867" s="4" t="s">
        <v>1968</v>
      </c>
      <c r="G867" s="4" t="s">
        <v>55</v>
      </c>
      <c r="H867" s="4" t="s">
        <v>48</v>
      </c>
      <c r="I867" s="4">
        <v>216</v>
      </c>
      <c r="J867" s="4">
        <v>356</v>
      </c>
      <c r="K867" s="4"/>
      <c r="L867" s="4" t="s">
        <v>49</v>
      </c>
      <c r="M867" s="4" t="s">
        <v>11</v>
      </c>
      <c r="N867" s="4">
        <v>20</v>
      </c>
      <c r="O867" s="9" t="s">
        <v>81</v>
      </c>
      <c r="P867" s="5">
        <v>0.872</v>
      </c>
      <c r="Q867" s="5">
        <v>45.344000000000001</v>
      </c>
      <c r="R867" s="4">
        <v>23.3142</v>
      </c>
      <c r="S867" s="4" t="s">
        <v>1936</v>
      </c>
      <c r="T867" s="67">
        <v>41893</v>
      </c>
      <c r="U867" s="67">
        <v>42152</v>
      </c>
      <c r="V867" s="4" t="s">
        <v>1937</v>
      </c>
      <c r="W867" s="4" t="s">
        <v>1969</v>
      </c>
      <c r="X867" s="173" t="str">
        <f t="array" ref="X867">IF(((Table1[[#This Row],[Size Format]]="Standard")*(Table1[[#This Row],[Marking Technology]]&lt;&gt;"Ink Jet (IJ)")*(Table1[[#This Row],[Marking Technology]]&lt;&gt;"Impact"))+((Table1[[#This Row],[Size Format]]="Small")*(Table1[[#This Row],[Marking Technology]]="High Performance IJ")),
     IF((Table1[[#This Row],[Type]]="Multifunction Devices (MFD)")+((Table1[[#This Row],[Type]]="Digital Duplicators")),
          "MFD",
          IF((Table1[[#This Row],[Type]]="Printers"),
               "Printer",
               "")),
     "")</f>
        <v>Printer</v>
      </c>
      <c r="Y867" s="173">
        <f t="array" ref="Y867">IF(ISNUMBER(Table1[[#This Row],[Typical Electricity Consumption (TEC) (kWh/yr)]]),SMALL(IF((V2ColorCapabilityReq=Table1[[#This Row],[Color Capability]])*(V2ScanCapabilityReq=Table1[[#This Row],[MFD or Printer TEC Req?]])*(V2SegmentMin&lt;=Table1[[#This Row],[Monochrome Product Speed (ipm or mppm)]])*(V2SegmentMax&gt;=Table1[[#This Row],[Monochrome Product Speed (ipm or mppm)]]),V2Slope*Table1[[#This Row],[Monochrome Product Speed (ipm or mppm)]]+V2Intercept,""),1)+IF(Table1[[#This Row],[Maximum Document Size Width]]&gt;=275,V2_A3_Weekly,0),"")</f>
        <v>1.8</v>
      </c>
      <c r="Z867" s="173">
        <f>Table1[[#This Row],[V2.0 TEC Requirement (kWh/wk)]]*52/3</f>
        <v>31.200000000000003</v>
      </c>
      <c r="AA867" s="173">
        <f>IF(ISNUMBER(Table1[[#This Row],[Typical Electricity Consumption (TEC) (kWh/yr)]]),Table1[[#This Row],[Typical Electricity Consumption (TEC) (kWh/yr)]]-IF(Table1[[#This Row],[Maximum Document Size Width]]&gt;=275,A3_Annual,0),"")</f>
        <v>23.3142</v>
      </c>
      <c r="AB867" s="173">
        <f t="array" ref="AB867">IF(ISNUMBER(Table1[[#This Row],[Typical Electricity Consumption (TEC) (kWh/yr)]]),SMALL(IF((ColorCapabilityReq=Table1[[#This Row],[Color Capability]])*(ScanCapabilityReq=Table1[[#This Row],[MFD or Printer TEC Req?]])*(SegmentMin&lt;=Table1[[#This Row],[Monochrome Product Speed (ipm or mppm)]])*(SegmentMax&gt;=Table1[[#This Row],[Monochrome Product Speed (ipm or mppm)]]),V3.0Slope*Table1[[#This Row],[Monochrome Product Speed (ipm or mppm)]]+V3.0Intercept,""),1)+IF(Table1[[#This Row],[Maximum Document Size Width]]&gt;=275,A3_Annual,0),"")</f>
        <v>13.1</v>
      </c>
    </row>
  </sheetData>
  <pageMargins left="0.7" right="0.7" top="0.75" bottom="0.75" header="0.3" footer="0.3"/>
  <pageSetup paperSize="121" orientation="landscape" r:id="rId1"/>
  <headerFooter alignWithMargins="0"/>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3:U200"/>
  <sheetViews>
    <sheetView zoomScale="85" zoomScaleNormal="85" workbookViewId="0" xr3:uid="{842E5F09-E766-5B8D-85AF-A39847EA96FD}">
      <selection activeCell="A19" sqref="A19"/>
    </sheetView>
  </sheetViews>
  <sheetFormatPr defaultColWidth="9.140625" defaultRowHeight="13.15"/>
  <cols>
    <col min="1" max="13" width="9.140625" style="84"/>
    <col min="14" max="14" width="41.42578125" style="84" bestFit="1" customWidth="1"/>
    <col min="15" max="15" width="32.85546875" style="84" bestFit="1" customWidth="1"/>
    <col min="16" max="17" width="31.5703125" style="84" bestFit="1" customWidth="1"/>
    <col min="18" max="19" width="5.140625" style="84" bestFit="1" customWidth="1"/>
    <col min="20" max="16384" width="9.140625" style="84"/>
  </cols>
  <sheetData>
    <row r="3" spans="14:21">
      <c r="N3" s="29" t="s">
        <v>2</v>
      </c>
      <c r="O3" t="s">
        <v>11</v>
      </c>
    </row>
    <row r="4" spans="14:21">
      <c r="N4" s="29" t="s">
        <v>38</v>
      </c>
      <c r="O4" t="s">
        <v>12</v>
      </c>
    </row>
    <row r="5" spans="14:21">
      <c r="N5" s="29" t="s">
        <v>34</v>
      </c>
      <c r="O5" t="s">
        <v>1970</v>
      </c>
    </row>
    <row r="7" spans="14:21">
      <c r="N7"/>
      <c r="O7"/>
      <c r="P7"/>
      <c r="Q7"/>
      <c r="R7"/>
      <c r="S7"/>
      <c r="T7"/>
      <c r="U7"/>
    </row>
    <row r="8" spans="14:21">
      <c r="N8" s="29" t="s">
        <v>28</v>
      </c>
      <c r="O8" s="29" t="s">
        <v>41</v>
      </c>
      <c r="P8"/>
      <c r="Q8"/>
      <c r="R8"/>
      <c r="S8"/>
      <c r="T8"/>
      <c r="U8"/>
    </row>
    <row r="9" spans="14:21">
      <c r="N9">
        <v>19</v>
      </c>
      <c r="O9">
        <v>16.995983333333331</v>
      </c>
      <c r="P9"/>
      <c r="Q9"/>
      <c r="R9"/>
      <c r="S9"/>
      <c r="T9"/>
      <c r="U9"/>
    </row>
    <row r="10" spans="14:21">
      <c r="N10">
        <v>20</v>
      </c>
      <c r="O10">
        <v>36.458933333333327</v>
      </c>
      <c r="P10"/>
      <c r="Q10"/>
      <c r="R10"/>
      <c r="S10"/>
      <c r="T10"/>
      <c r="U10"/>
    </row>
    <row r="11" spans="14:21">
      <c r="N11">
        <v>20</v>
      </c>
      <c r="O11">
        <v>33.761000000000003</v>
      </c>
      <c r="P11"/>
      <c r="Q11"/>
      <c r="R11"/>
      <c r="S11"/>
      <c r="T11"/>
      <c r="U11"/>
    </row>
    <row r="12" spans="14:21">
      <c r="N12">
        <v>20</v>
      </c>
      <c r="O12">
        <v>15.303599999999999</v>
      </c>
      <c r="P12"/>
      <c r="Q12"/>
      <c r="R12"/>
      <c r="S12"/>
      <c r="T12"/>
      <c r="U12"/>
    </row>
    <row r="13" spans="14:21">
      <c r="N13">
        <v>20</v>
      </c>
      <c r="O13">
        <v>16.525600000000001</v>
      </c>
      <c r="P13"/>
      <c r="Q13"/>
      <c r="R13"/>
      <c r="S13"/>
      <c r="T13"/>
      <c r="U13"/>
    </row>
    <row r="14" spans="14:21">
      <c r="N14">
        <v>21</v>
      </c>
      <c r="O14">
        <v>27.562925</v>
      </c>
      <c r="P14"/>
      <c r="Q14"/>
      <c r="R14"/>
      <c r="S14"/>
      <c r="T14"/>
      <c r="U14"/>
    </row>
    <row r="15" spans="14:21">
      <c r="N15">
        <v>21</v>
      </c>
      <c r="O15">
        <v>23.309216666666664</v>
      </c>
      <c r="P15"/>
      <c r="Q15"/>
      <c r="R15"/>
      <c r="S15"/>
      <c r="T15"/>
      <c r="U15"/>
    </row>
    <row r="16" spans="14:21">
      <c r="N16">
        <v>22</v>
      </c>
      <c r="O16">
        <v>14.490883333333334</v>
      </c>
      <c r="P16"/>
      <c r="Q16"/>
      <c r="R16"/>
      <c r="S16"/>
      <c r="T16"/>
      <c r="U16"/>
    </row>
    <row r="17" spans="14:21">
      <c r="N17">
        <v>22</v>
      </c>
      <c r="O17">
        <v>38.220433333333332</v>
      </c>
      <c r="P17"/>
      <c r="Q17"/>
      <c r="R17"/>
      <c r="S17"/>
      <c r="T17"/>
      <c r="U17"/>
    </row>
    <row r="18" spans="14:21">
      <c r="N18">
        <v>22</v>
      </c>
      <c r="O18">
        <v>32.435866666666669</v>
      </c>
      <c r="P18"/>
      <c r="Q18"/>
      <c r="R18"/>
      <c r="S18"/>
      <c r="T18"/>
      <c r="U18"/>
    </row>
    <row r="19" spans="14:21">
      <c r="N19">
        <v>22</v>
      </c>
      <c r="O19">
        <v>35.62715</v>
      </c>
      <c r="P19"/>
      <c r="Q19"/>
      <c r="R19"/>
      <c r="S19"/>
      <c r="T19"/>
      <c r="U19"/>
    </row>
    <row r="20" spans="14:21">
      <c r="N20">
        <v>22</v>
      </c>
      <c r="O20">
        <v>17.509916666666669</v>
      </c>
      <c r="P20"/>
      <c r="Q20"/>
      <c r="R20"/>
      <c r="S20"/>
      <c r="T20"/>
      <c r="U20"/>
    </row>
    <row r="21" spans="14:21">
      <c r="N21">
        <v>23</v>
      </c>
      <c r="O21">
        <v>14.836250000000001</v>
      </c>
      <c r="P21"/>
      <c r="Q21"/>
      <c r="R21"/>
      <c r="S21"/>
      <c r="T21"/>
      <c r="U21"/>
    </row>
    <row r="22" spans="14:21">
      <c r="N22">
        <v>23</v>
      </c>
      <c r="O22">
        <v>22.111699999999995</v>
      </c>
      <c r="P22"/>
      <c r="Q22"/>
      <c r="R22"/>
      <c r="S22"/>
      <c r="T22"/>
      <c r="U22"/>
    </row>
    <row r="23" spans="14:21">
      <c r="N23">
        <v>24</v>
      </c>
      <c r="O23">
        <v>25.635133333333332</v>
      </c>
      <c r="P23"/>
      <c r="Q23"/>
      <c r="R23"/>
      <c r="S23"/>
      <c r="T23"/>
      <c r="U23"/>
    </row>
    <row r="24" spans="14:21">
      <c r="N24">
        <v>24</v>
      </c>
      <c r="O24">
        <v>24.546599999999994</v>
      </c>
      <c r="P24"/>
      <c r="Q24"/>
      <c r="R24"/>
      <c r="S24"/>
      <c r="T24"/>
      <c r="U24"/>
    </row>
    <row r="25" spans="14:21">
      <c r="N25">
        <v>24</v>
      </c>
      <c r="O25">
        <v>17.108866666666664</v>
      </c>
      <c r="P25"/>
      <c r="Q25"/>
      <c r="R25"/>
      <c r="S25"/>
      <c r="T25"/>
      <c r="U25"/>
    </row>
    <row r="26" spans="14:21">
      <c r="N26">
        <v>25</v>
      </c>
      <c r="O26">
        <v>17.001183333333334</v>
      </c>
      <c r="P26"/>
      <c r="Q26"/>
      <c r="R26"/>
      <c r="S26"/>
      <c r="T26"/>
      <c r="U26"/>
    </row>
    <row r="27" spans="14:21">
      <c r="N27">
        <v>25</v>
      </c>
      <c r="O27">
        <v>17.06185</v>
      </c>
      <c r="P27"/>
      <c r="Q27"/>
      <c r="R27"/>
      <c r="S27"/>
      <c r="T27"/>
      <c r="U27"/>
    </row>
    <row r="28" spans="14:21">
      <c r="N28">
        <v>25</v>
      </c>
      <c r="O28">
        <v>26.347061</v>
      </c>
      <c r="P28"/>
      <c r="Q28"/>
      <c r="R28"/>
      <c r="S28"/>
      <c r="T28"/>
      <c r="U28"/>
    </row>
    <row r="29" spans="14:21">
      <c r="N29">
        <v>25</v>
      </c>
      <c r="O29">
        <v>27.922071666666664</v>
      </c>
      <c r="P29"/>
      <c r="Q29"/>
      <c r="R29"/>
      <c r="S29"/>
      <c r="T29"/>
      <c r="U29"/>
    </row>
    <row r="30" spans="14:21">
      <c r="N30">
        <v>25</v>
      </c>
      <c r="O30">
        <v>27.867558333333339</v>
      </c>
      <c r="P30"/>
      <c r="Q30"/>
      <c r="R30"/>
      <c r="S30"/>
      <c r="T30"/>
      <c r="U30"/>
    </row>
    <row r="31" spans="14:21">
      <c r="N31">
        <v>25</v>
      </c>
      <c r="O31">
        <v>27.570508333333333</v>
      </c>
      <c r="P31"/>
      <c r="Q31"/>
      <c r="R31"/>
      <c r="S31"/>
      <c r="T31"/>
      <c r="U31"/>
    </row>
    <row r="32" spans="14:21">
      <c r="N32">
        <v>25</v>
      </c>
      <c r="O32">
        <v>16.282824999999995</v>
      </c>
      <c r="P32"/>
      <c r="Q32"/>
      <c r="R32"/>
      <c r="S32"/>
      <c r="T32"/>
      <c r="U32"/>
    </row>
    <row r="33" spans="14:21">
      <c r="N33">
        <v>25</v>
      </c>
      <c r="O33">
        <v>19.004374999999996</v>
      </c>
      <c r="P33"/>
      <c r="Q33"/>
      <c r="R33"/>
      <c r="S33"/>
      <c r="T33"/>
      <c r="U33"/>
    </row>
    <row r="34" spans="14:21">
      <c r="N34">
        <v>25</v>
      </c>
      <c r="O34">
        <v>43.303650000000005</v>
      </c>
      <c r="P34"/>
      <c r="Q34"/>
      <c r="R34"/>
      <c r="S34"/>
      <c r="T34"/>
      <c r="U34"/>
    </row>
    <row r="35" spans="14:21">
      <c r="N35">
        <v>26</v>
      </c>
      <c r="O35">
        <v>19.273150000000001</v>
      </c>
      <c r="P35"/>
      <c r="Q35"/>
      <c r="R35"/>
      <c r="S35"/>
      <c r="T35"/>
      <c r="U35"/>
    </row>
    <row r="36" spans="14:21">
      <c r="N36">
        <v>26</v>
      </c>
      <c r="O36">
        <v>23.7029</v>
      </c>
      <c r="P36"/>
      <c r="Q36"/>
      <c r="R36"/>
      <c r="S36"/>
      <c r="T36"/>
      <c r="U36"/>
    </row>
    <row r="37" spans="14:21">
      <c r="N37">
        <v>26</v>
      </c>
      <c r="O37">
        <v>29.790150000000001</v>
      </c>
      <c r="P37"/>
      <c r="Q37"/>
      <c r="R37"/>
      <c r="S37"/>
      <c r="T37"/>
      <c r="U37"/>
    </row>
    <row r="38" spans="14:21">
      <c r="N38">
        <v>27</v>
      </c>
      <c r="O38">
        <v>19.169691666666665</v>
      </c>
      <c r="P38"/>
      <c r="Q38"/>
      <c r="R38"/>
      <c r="S38"/>
      <c r="T38"/>
      <c r="U38"/>
    </row>
    <row r="39" spans="14:21">
      <c r="N39">
        <v>28</v>
      </c>
      <c r="O39">
        <v>20.775733333333335</v>
      </c>
      <c r="P39"/>
      <c r="Q39"/>
      <c r="R39"/>
      <c r="S39"/>
      <c r="T39"/>
      <c r="U39"/>
    </row>
    <row r="40" spans="14:21">
      <c r="N40">
        <v>28</v>
      </c>
      <c r="O40">
        <v>27.487200000000005</v>
      </c>
      <c r="P40"/>
      <c r="Q40"/>
      <c r="R40"/>
      <c r="S40"/>
      <c r="T40"/>
      <c r="U40"/>
    </row>
    <row r="41" spans="14:21">
      <c r="N41">
        <v>28</v>
      </c>
      <c r="O41">
        <v>21.295299999999997</v>
      </c>
      <c r="P41"/>
      <c r="Q41"/>
      <c r="R41"/>
      <c r="S41"/>
      <c r="T41"/>
      <c r="U41"/>
    </row>
    <row r="42" spans="14:21">
      <c r="N42">
        <v>28</v>
      </c>
      <c r="O42">
        <v>21.144500000000001</v>
      </c>
      <c r="P42"/>
      <c r="Q42"/>
      <c r="R42"/>
      <c r="S42"/>
      <c r="T42"/>
      <c r="U42"/>
    </row>
    <row r="43" spans="14:21">
      <c r="N43">
        <v>28</v>
      </c>
      <c r="O43">
        <v>23.490566666666663</v>
      </c>
      <c r="P43"/>
      <c r="Q43"/>
      <c r="R43"/>
      <c r="S43"/>
      <c r="T43"/>
      <c r="U43"/>
    </row>
    <row r="44" spans="14:21">
      <c r="N44">
        <v>28</v>
      </c>
      <c r="O44">
        <v>22.945</v>
      </c>
      <c r="P44"/>
      <c r="Q44"/>
      <c r="R44"/>
      <c r="S44"/>
      <c r="T44"/>
      <c r="U44"/>
    </row>
    <row r="45" spans="14:21">
      <c r="N45">
        <v>29</v>
      </c>
      <c r="O45">
        <v>30.531474999999997</v>
      </c>
      <c r="P45"/>
      <c r="Q45"/>
      <c r="R45"/>
      <c r="S45"/>
      <c r="T45"/>
      <c r="U45"/>
    </row>
    <row r="46" spans="14:21">
      <c r="N46">
        <v>29</v>
      </c>
      <c r="O46">
        <v>28.715049999999998</v>
      </c>
      <c r="P46"/>
      <c r="Q46"/>
      <c r="R46"/>
      <c r="S46"/>
      <c r="T46"/>
      <c r="U46"/>
    </row>
    <row r="47" spans="14:21">
      <c r="N47">
        <v>30</v>
      </c>
      <c r="O47">
        <v>27.945450000000005</v>
      </c>
      <c r="P47"/>
      <c r="Q47"/>
      <c r="R47"/>
      <c r="S47"/>
      <c r="T47"/>
      <c r="U47"/>
    </row>
    <row r="48" spans="14:21">
      <c r="N48">
        <v>30</v>
      </c>
      <c r="O48">
        <v>18.665833333333335</v>
      </c>
      <c r="P48"/>
      <c r="Q48"/>
      <c r="R48"/>
      <c r="S48"/>
      <c r="T48"/>
      <c r="U48"/>
    </row>
    <row r="49" spans="14:21">
      <c r="N49">
        <v>30</v>
      </c>
      <c r="O49">
        <v>23.044883333333335</v>
      </c>
      <c r="P49"/>
      <c r="Q49"/>
      <c r="R49"/>
      <c r="S49"/>
      <c r="T49"/>
      <c r="U49"/>
    </row>
    <row r="50" spans="14:21">
      <c r="N50">
        <v>30</v>
      </c>
      <c r="O50">
        <v>26.765050000000002</v>
      </c>
      <c r="P50"/>
      <c r="Q50"/>
      <c r="R50"/>
      <c r="S50"/>
      <c r="T50"/>
      <c r="U50"/>
    </row>
    <row r="51" spans="14:21">
      <c r="N51">
        <v>30</v>
      </c>
      <c r="O51">
        <v>35.22761666666667</v>
      </c>
      <c r="P51"/>
      <c r="Q51"/>
      <c r="R51"/>
      <c r="S51"/>
      <c r="T51"/>
      <c r="U51"/>
    </row>
    <row r="52" spans="14:21">
      <c r="N52">
        <v>30</v>
      </c>
      <c r="O52">
        <v>33.857199999999992</v>
      </c>
      <c r="P52"/>
      <c r="Q52"/>
      <c r="R52"/>
      <c r="S52"/>
      <c r="T52"/>
      <c r="U52"/>
    </row>
    <row r="53" spans="14:21">
      <c r="N53">
        <v>30</v>
      </c>
      <c r="O53">
        <v>31.90005</v>
      </c>
      <c r="P53"/>
      <c r="Q53"/>
      <c r="R53"/>
      <c r="S53"/>
      <c r="T53"/>
      <c r="U53"/>
    </row>
    <row r="54" spans="14:21">
      <c r="N54">
        <v>30</v>
      </c>
      <c r="O54">
        <v>22.345916666666668</v>
      </c>
      <c r="P54"/>
      <c r="Q54"/>
      <c r="R54"/>
      <c r="S54"/>
      <c r="T54"/>
      <c r="U54"/>
    </row>
    <row r="55" spans="14:21">
      <c r="N55">
        <v>30</v>
      </c>
      <c r="O55">
        <v>21.30158333333333</v>
      </c>
      <c r="P55"/>
      <c r="Q55"/>
      <c r="R55"/>
      <c r="S55"/>
      <c r="T55"/>
      <c r="U55"/>
    </row>
    <row r="56" spans="14:21">
      <c r="N56">
        <v>30</v>
      </c>
      <c r="O56">
        <v>28.356466666666666</v>
      </c>
      <c r="P56"/>
      <c r="Q56"/>
      <c r="R56"/>
      <c r="S56"/>
      <c r="T56"/>
      <c r="U56"/>
    </row>
    <row r="57" spans="14:21">
      <c r="N57">
        <v>30</v>
      </c>
      <c r="O57">
        <v>19.293950000000002</v>
      </c>
      <c r="P57"/>
      <c r="Q57"/>
      <c r="R57"/>
      <c r="S57"/>
      <c r="T57"/>
      <c r="U57"/>
    </row>
    <row r="58" spans="14:21">
      <c r="N58">
        <v>30</v>
      </c>
      <c r="O58">
        <v>21.531466666666663</v>
      </c>
      <c r="P58"/>
      <c r="Q58"/>
      <c r="R58"/>
      <c r="S58"/>
      <c r="T58"/>
      <c r="U58"/>
    </row>
    <row r="59" spans="14:21">
      <c r="N59">
        <v>30</v>
      </c>
      <c r="O59">
        <v>29.296800000000001</v>
      </c>
      <c r="P59"/>
      <c r="Q59"/>
      <c r="R59"/>
      <c r="S59"/>
      <c r="T59"/>
      <c r="U59"/>
    </row>
    <row r="60" spans="14:21">
      <c r="N60">
        <v>30</v>
      </c>
      <c r="O60">
        <v>22.948249999999998</v>
      </c>
      <c r="P60"/>
      <c r="Q60"/>
      <c r="R60"/>
      <c r="S60"/>
      <c r="T60"/>
      <c r="U60"/>
    </row>
    <row r="61" spans="14:21">
      <c r="N61">
        <v>30</v>
      </c>
      <c r="O61">
        <v>51.575116666666666</v>
      </c>
      <c r="P61"/>
      <c r="Q61"/>
      <c r="R61"/>
      <c r="S61"/>
      <c r="T61"/>
      <c r="U61"/>
    </row>
    <row r="62" spans="14:21">
      <c r="N62">
        <v>31</v>
      </c>
      <c r="O62">
        <v>31.239000000000001</v>
      </c>
      <c r="P62"/>
      <c r="Q62"/>
      <c r="R62"/>
      <c r="S62"/>
      <c r="T62"/>
      <c r="U62"/>
    </row>
    <row r="63" spans="14:21">
      <c r="N63">
        <v>31</v>
      </c>
      <c r="O63">
        <v>33.874858333333336</v>
      </c>
      <c r="P63"/>
      <c r="Q63"/>
      <c r="R63"/>
      <c r="S63"/>
      <c r="T63"/>
      <c r="U63"/>
    </row>
    <row r="64" spans="14:21">
      <c r="N64">
        <v>32</v>
      </c>
      <c r="O64">
        <v>18.119399999999999</v>
      </c>
      <c r="P64"/>
      <c r="Q64"/>
      <c r="R64"/>
      <c r="S64"/>
      <c r="T64"/>
      <c r="U64"/>
    </row>
    <row r="65" spans="14:21">
      <c r="N65">
        <v>32</v>
      </c>
      <c r="O65">
        <v>19.9056</v>
      </c>
      <c r="P65"/>
      <c r="Q65"/>
      <c r="R65"/>
      <c r="S65"/>
      <c r="T65"/>
      <c r="U65"/>
    </row>
    <row r="66" spans="14:21">
      <c r="N66">
        <v>32</v>
      </c>
      <c r="O66">
        <v>22.099999999999998</v>
      </c>
      <c r="P66"/>
      <c r="Q66"/>
      <c r="R66"/>
      <c r="S66"/>
      <c r="T66"/>
      <c r="U66"/>
    </row>
    <row r="67" spans="14:21">
      <c r="N67">
        <v>32</v>
      </c>
      <c r="O67">
        <v>24.005800000000001</v>
      </c>
      <c r="P67"/>
      <c r="Q67"/>
      <c r="R67"/>
      <c r="S67"/>
      <c r="T67"/>
      <c r="U67"/>
    </row>
    <row r="68" spans="14:21">
      <c r="N68">
        <v>33</v>
      </c>
      <c r="O68">
        <v>31.99646666666667</v>
      </c>
      <c r="P68"/>
      <c r="Q68"/>
      <c r="R68"/>
      <c r="S68"/>
      <c r="T68"/>
      <c r="U68"/>
    </row>
    <row r="69" spans="14:21">
      <c r="N69">
        <v>33</v>
      </c>
      <c r="O69">
        <v>38.50686666666666</v>
      </c>
      <c r="P69"/>
      <c r="Q69"/>
      <c r="R69"/>
      <c r="S69"/>
      <c r="T69"/>
      <c r="U69"/>
    </row>
    <row r="70" spans="14:21">
      <c r="N70">
        <v>35</v>
      </c>
      <c r="O70">
        <v>25.607399999999998</v>
      </c>
      <c r="P70"/>
      <c r="Q70"/>
      <c r="R70"/>
      <c r="S70"/>
      <c r="T70"/>
      <c r="U70"/>
    </row>
    <row r="71" spans="14:21">
      <c r="N71">
        <v>35</v>
      </c>
      <c r="O71">
        <v>26.010399999999997</v>
      </c>
      <c r="P71"/>
      <c r="Q71"/>
      <c r="R71"/>
      <c r="S71"/>
      <c r="T71"/>
      <c r="U71"/>
    </row>
    <row r="72" spans="14:21">
      <c r="N72">
        <v>35</v>
      </c>
      <c r="O72">
        <v>24.941799999999997</v>
      </c>
      <c r="P72"/>
      <c r="Q72"/>
      <c r="R72"/>
      <c r="S72"/>
      <c r="T72"/>
      <c r="U72"/>
    </row>
    <row r="73" spans="14:21">
      <c r="N73">
        <v>35</v>
      </c>
      <c r="O73">
        <v>36.381410000000002</v>
      </c>
      <c r="P73"/>
      <c r="Q73"/>
      <c r="R73"/>
      <c r="S73"/>
      <c r="T73"/>
      <c r="U73"/>
    </row>
    <row r="74" spans="14:21">
      <c r="N74">
        <v>35</v>
      </c>
      <c r="O74">
        <v>32.266000000000005</v>
      </c>
      <c r="P74"/>
      <c r="Q74"/>
      <c r="R74"/>
      <c r="S74"/>
      <c r="T74"/>
      <c r="U74"/>
    </row>
    <row r="75" spans="14:21">
      <c r="N75">
        <v>35</v>
      </c>
      <c r="O75">
        <v>37.986000000000004</v>
      </c>
      <c r="P75"/>
      <c r="Q75"/>
      <c r="R75"/>
      <c r="S75"/>
      <c r="T75"/>
      <c r="U75"/>
    </row>
    <row r="76" spans="14:21">
      <c r="N76">
        <v>35</v>
      </c>
      <c r="O76">
        <v>27.133600000000001</v>
      </c>
      <c r="P76"/>
      <c r="Q76"/>
      <c r="R76"/>
      <c r="S76"/>
      <c r="T76"/>
      <c r="U76"/>
    </row>
    <row r="77" spans="14:21">
      <c r="N77">
        <v>35</v>
      </c>
      <c r="O77">
        <v>36.390484000000001</v>
      </c>
      <c r="P77"/>
      <c r="Q77"/>
      <c r="R77"/>
      <c r="S77"/>
      <c r="T77"/>
      <c r="U77"/>
    </row>
    <row r="78" spans="14:21">
      <c r="N78">
        <v>35</v>
      </c>
      <c r="O78">
        <v>38.149800000000006</v>
      </c>
      <c r="P78"/>
      <c r="Q78"/>
      <c r="R78"/>
      <c r="S78"/>
      <c r="T78"/>
      <c r="U78"/>
    </row>
    <row r="79" spans="14:21">
      <c r="N79">
        <v>35</v>
      </c>
      <c r="O79">
        <v>32.455799999999996</v>
      </c>
      <c r="P79"/>
      <c r="Q79"/>
      <c r="R79"/>
      <c r="S79"/>
      <c r="T79"/>
      <c r="U79"/>
    </row>
    <row r="80" spans="14:21">
      <c r="N80">
        <v>35</v>
      </c>
      <c r="O80">
        <v>22.313200000000002</v>
      </c>
      <c r="P80"/>
      <c r="Q80"/>
      <c r="R80"/>
      <c r="S80"/>
      <c r="T80"/>
      <c r="U80"/>
    </row>
    <row r="81" spans="14:21">
      <c r="N81">
        <v>35</v>
      </c>
      <c r="O81">
        <v>32.260799999999996</v>
      </c>
      <c r="P81"/>
      <c r="Q81"/>
      <c r="R81"/>
      <c r="S81"/>
      <c r="T81"/>
      <c r="U81"/>
    </row>
    <row r="82" spans="14:21">
      <c r="N82">
        <v>35</v>
      </c>
      <c r="O82">
        <v>34.083400000000005</v>
      </c>
      <c r="P82"/>
      <c r="Q82"/>
      <c r="R82"/>
      <c r="S82"/>
      <c r="T82"/>
      <c r="U82"/>
    </row>
    <row r="83" spans="14:21">
      <c r="N83">
        <v>35</v>
      </c>
      <c r="O83">
        <v>28.898999999999997</v>
      </c>
      <c r="P83"/>
      <c r="Q83"/>
      <c r="R83"/>
      <c r="S83"/>
      <c r="T83"/>
      <c r="U83"/>
    </row>
    <row r="84" spans="14:21">
      <c r="N84">
        <v>35</v>
      </c>
      <c r="O84">
        <v>29.512599999999999</v>
      </c>
      <c r="P84"/>
      <c r="Q84"/>
      <c r="R84"/>
      <c r="S84"/>
      <c r="T84"/>
      <c r="U84"/>
    </row>
    <row r="85" spans="14:21">
      <c r="N85">
        <v>35</v>
      </c>
      <c r="O85">
        <v>56.646199999999993</v>
      </c>
      <c r="P85"/>
      <c r="Q85"/>
      <c r="R85"/>
      <c r="S85"/>
      <c r="T85"/>
      <c r="U85"/>
    </row>
    <row r="86" spans="14:21">
      <c r="N86">
        <v>36</v>
      </c>
      <c r="O86">
        <v>23.134800000000006</v>
      </c>
      <c r="P86"/>
      <c r="Q86"/>
      <c r="R86"/>
      <c r="S86"/>
      <c r="T86"/>
      <c r="U86"/>
    </row>
    <row r="87" spans="14:21">
      <c r="N87">
        <v>36</v>
      </c>
      <c r="O87">
        <v>26.923000000000002</v>
      </c>
      <c r="P87"/>
      <c r="Q87"/>
      <c r="R87"/>
      <c r="S87"/>
      <c r="T87"/>
      <c r="U87"/>
    </row>
    <row r="88" spans="14:21">
      <c r="N88">
        <v>36</v>
      </c>
      <c r="O88">
        <v>27.105</v>
      </c>
      <c r="P88"/>
      <c r="Q88"/>
      <c r="R88"/>
      <c r="S88"/>
      <c r="T88"/>
      <c r="U88"/>
    </row>
    <row r="89" spans="14:21">
      <c r="N89">
        <v>36</v>
      </c>
      <c r="O89">
        <v>25.922000000000001</v>
      </c>
      <c r="P89"/>
      <c r="Q89"/>
      <c r="R89"/>
      <c r="S89"/>
      <c r="T89"/>
      <c r="U89"/>
    </row>
    <row r="90" spans="14:21">
      <c r="N90">
        <v>37</v>
      </c>
      <c r="O90">
        <v>28.787200000000006</v>
      </c>
      <c r="P90"/>
      <c r="Q90"/>
      <c r="R90"/>
      <c r="S90"/>
      <c r="T90"/>
      <c r="U90"/>
    </row>
    <row r="91" spans="14:21">
      <c r="N91">
        <v>37</v>
      </c>
      <c r="O91">
        <v>51.290200000000006</v>
      </c>
      <c r="P91"/>
      <c r="Q91"/>
      <c r="R91"/>
      <c r="S91"/>
      <c r="T91"/>
      <c r="U91"/>
    </row>
    <row r="92" spans="14:21">
      <c r="N92">
        <v>38</v>
      </c>
      <c r="O92">
        <v>46.698010666666661</v>
      </c>
      <c r="P92"/>
      <c r="Q92"/>
      <c r="R92"/>
      <c r="S92"/>
      <c r="T92"/>
      <c r="U92"/>
    </row>
    <row r="93" spans="14:21">
      <c r="N93">
        <v>38</v>
      </c>
      <c r="O93">
        <v>24.497199999999996</v>
      </c>
      <c r="P93"/>
      <c r="Q93"/>
      <c r="R93"/>
      <c r="S93"/>
      <c r="T93"/>
      <c r="U93"/>
    </row>
    <row r="94" spans="14:21">
      <c r="N94">
        <v>38</v>
      </c>
      <c r="O94">
        <v>31.446999999999999</v>
      </c>
      <c r="P94"/>
      <c r="Q94"/>
      <c r="R94"/>
      <c r="S94"/>
      <c r="T94"/>
      <c r="U94"/>
    </row>
    <row r="95" spans="14:21">
      <c r="N95">
        <v>38</v>
      </c>
      <c r="O95">
        <v>51.729599999999998</v>
      </c>
      <c r="P95"/>
      <c r="Q95"/>
      <c r="R95"/>
      <c r="S95"/>
      <c r="T95"/>
      <c r="U95"/>
    </row>
    <row r="96" spans="14:21">
      <c r="N96">
        <v>40</v>
      </c>
      <c r="O96">
        <v>41.646800000000006</v>
      </c>
      <c r="P96"/>
      <c r="Q96"/>
      <c r="R96"/>
      <c r="S96"/>
      <c r="T96"/>
      <c r="U96"/>
    </row>
    <row r="97" spans="14:21">
      <c r="N97">
        <v>40</v>
      </c>
      <c r="O97">
        <v>41.731126666666675</v>
      </c>
      <c r="P97"/>
      <c r="Q97"/>
      <c r="R97"/>
      <c r="S97"/>
      <c r="T97"/>
      <c r="U97"/>
    </row>
    <row r="98" spans="14:21">
      <c r="N98">
        <v>40</v>
      </c>
      <c r="O98">
        <v>49.558773333333335</v>
      </c>
      <c r="P98"/>
      <c r="Q98"/>
      <c r="R98"/>
      <c r="S98"/>
      <c r="T98"/>
      <c r="U98"/>
    </row>
    <row r="99" spans="14:21">
      <c r="N99">
        <v>40</v>
      </c>
      <c r="O99">
        <v>42.429313333333333</v>
      </c>
      <c r="P99"/>
      <c r="Q99"/>
      <c r="R99"/>
      <c r="S99"/>
      <c r="T99"/>
      <c r="U99"/>
    </row>
    <row r="100" spans="14:21">
      <c r="N100">
        <v>40</v>
      </c>
      <c r="O100">
        <v>36.834200000000003</v>
      </c>
      <c r="P100"/>
      <c r="Q100"/>
      <c r="R100"/>
      <c r="S100"/>
      <c r="T100"/>
      <c r="U100"/>
    </row>
    <row r="101" spans="14:21">
      <c r="N101">
        <v>40</v>
      </c>
      <c r="O101">
        <v>30.547400000000003</v>
      </c>
      <c r="P101"/>
      <c r="Q101"/>
      <c r="R101"/>
      <c r="S101"/>
      <c r="T101"/>
      <c r="U101"/>
    </row>
    <row r="102" spans="14:21">
      <c r="N102">
        <v>40</v>
      </c>
      <c r="O102">
        <v>30.139199999999999</v>
      </c>
      <c r="P102"/>
      <c r="Q102"/>
      <c r="R102"/>
      <c r="S102"/>
      <c r="T102"/>
      <c r="U102"/>
    </row>
    <row r="103" spans="14:21">
      <c r="N103">
        <v>40</v>
      </c>
      <c r="O103">
        <v>25.799800000000005</v>
      </c>
      <c r="P103"/>
      <c r="Q103"/>
      <c r="R103"/>
      <c r="S103"/>
      <c r="T103"/>
      <c r="U103"/>
    </row>
    <row r="104" spans="14:21">
      <c r="N104">
        <v>40</v>
      </c>
      <c r="O104">
        <v>34.925799999999995</v>
      </c>
      <c r="P104"/>
      <c r="Q104"/>
      <c r="R104"/>
      <c r="S104"/>
      <c r="T104"/>
      <c r="U104"/>
    </row>
    <row r="105" spans="14:21">
      <c r="N105">
        <v>42</v>
      </c>
      <c r="O105">
        <v>35.864400000000003</v>
      </c>
      <c r="P105"/>
      <c r="Q105"/>
      <c r="R105"/>
      <c r="S105"/>
      <c r="T105"/>
      <c r="U105"/>
    </row>
    <row r="106" spans="14:21">
      <c r="N106">
        <v>42</v>
      </c>
      <c r="O106">
        <v>27.830400000000001</v>
      </c>
      <c r="P106"/>
      <c r="Q106"/>
      <c r="R106"/>
      <c r="S106"/>
      <c r="T106"/>
      <c r="U106"/>
    </row>
    <row r="107" spans="14:21">
      <c r="N107">
        <v>42</v>
      </c>
      <c r="O107">
        <v>29.767400000000002</v>
      </c>
      <c r="P107"/>
      <c r="Q107"/>
      <c r="R107"/>
      <c r="S107"/>
      <c r="T107"/>
      <c r="U107"/>
    </row>
    <row r="108" spans="14:21">
      <c r="N108">
        <v>42</v>
      </c>
      <c r="O108">
        <v>32.856200000000001</v>
      </c>
      <c r="P108"/>
      <c r="Q108"/>
      <c r="R108"/>
      <c r="S108"/>
      <c r="T108"/>
      <c r="U108"/>
    </row>
    <row r="109" spans="14:21">
      <c r="N109">
        <v>42</v>
      </c>
      <c r="O109">
        <v>27.188200000000002</v>
      </c>
      <c r="P109"/>
      <c r="Q109"/>
      <c r="R109"/>
      <c r="S109"/>
      <c r="T109"/>
      <c r="U109"/>
    </row>
    <row r="110" spans="14:21">
      <c r="N110">
        <v>42</v>
      </c>
      <c r="O110">
        <v>27.047799999999999</v>
      </c>
      <c r="P110"/>
      <c r="Q110"/>
      <c r="R110"/>
      <c r="S110"/>
      <c r="T110"/>
      <c r="U110"/>
    </row>
    <row r="111" spans="14:21">
      <c r="N111">
        <v>42</v>
      </c>
      <c r="O111">
        <v>26.273</v>
      </c>
      <c r="P111"/>
      <c r="Q111"/>
      <c r="R111"/>
      <c r="S111"/>
      <c r="T111"/>
      <c r="U111"/>
    </row>
    <row r="112" spans="14:21">
      <c r="N112">
        <v>42</v>
      </c>
      <c r="O112">
        <v>28.285399999999996</v>
      </c>
      <c r="P112"/>
      <c r="Q112"/>
      <c r="R112"/>
      <c r="S112"/>
      <c r="T112"/>
      <c r="U112"/>
    </row>
    <row r="113" spans="14:21">
      <c r="N113">
        <v>42</v>
      </c>
      <c r="O113">
        <v>28.880800000000001</v>
      </c>
      <c r="P113"/>
      <c r="Q113"/>
      <c r="R113"/>
      <c r="S113"/>
      <c r="T113"/>
      <c r="U113"/>
    </row>
    <row r="114" spans="14:21">
      <c r="N114">
        <v>42</v>
      </c>
      <c r="O114">
        <v>42.671199999999999</v>
      </c>
      <c r="P114"/>
      <c r="Q114"/>
      <c r="R114"/>
      <c r="S114"/>
      <c r="T114"/>
      <c r="U114"/>
    </row>
    <row r="115" spans="14:21">
      <c r="N115">
        <v>42</v>
      </c>
      <c r="O115">
        <v>26.782600000000002</v>
      </c>
      <c r="P115"/>
      <c r="Q115"/>
      <c r="R115"/>
      <c r="S115"/>
      <c r="T115"/>
      <c r="U115"/>
    </row>
    <row r="116" spans="14:21">
      <c r="N116">
        <v>45</v>
      </c>
      <c r="O116">
        <v>28.97852533333333</v>
      </c>
      <c r="P116"/>
      <c r="Q116"/>
      <c r="R116"/>
      <c r="S116"/>
      <c r="T116"/>
      <c r="U116"/>
    </row>
    <row r="117" spans="14:21">
      <c r="N117">
        <v>45</v>
      </c>
      <c r="O117">
        <v>50.978200000000001</v>
      </c>
      <c r="P117"/>
      <c r="Q117"/>
      <c r="R117"/>
      <c r="S117"/>
      <c r="T117"/>
      <c r="U117"/>
    </row>
    <row r="118" spans="14:21">
      <c r="N118">
        <v>45</v>
      </c>
      <c r="O118">
        <v>38.74</v>
      </c>
      <c r="P118"/>
      <c r="Q118"/>
      <c r="R118"/>
      <c r="S118"/>
      <c r="T118"/>
      <c r="U118"/>
    </row>
    <row r="119" spans="14:21">
      <c r="N119">
        <v>45</v>
      </c>
      <c r="O119">
        <v>32.515599999999999</v>
      </c>
      <c r="P119"/>
      <c r="Q119"/>
      <c r="R119"/>
      <c r="S119"/>
      <c r="T119"/>
      <c r="U119"/>
    </row>
    <row r="120" spans="14:21">
      <c r="N120">
        <v>45</v>
      </c>
      <c r="O120">
        <v>37.011000000000003</v>
      </c>
      <c r="P120"/>
      <c r="Q120"/>
      <c r="R120"/>
      <c r="S120"/>
      <c r="T120"/>
      <c r="U120"/>
    </row>
    <row r="121" spans="14:21">
      <c r="N121">
        <v>45</v>
      </c>
      <c r="O121">
        <v>32.247799999999998</v>
      </c>
      <c r="P121"/>
      <c r="Q121"/>
      <c r="R121"/>
      <c r="S121"/>
      <c r="T121"/>
      <c r="U121"/>
    </row>
    <row r="122" spans="14:21">
      <c r="N122">
        <v>45</v>
      </c>
      <c r="O122">
        <v>32.408999999999999</v>
      </c>
      <c r="P122"/>
      <c r="Q122"/>
      <c r="R122"/>
      <c r="S122"/>
      <c r="T122"/>
      <c r="U122"/>
    </row>
    <row r="123" spans="14:21">
      <c r="N123">
        <v>45</v>
      </c>
      <c r="O123">
        <v>39.288599999999995</v>
      </c>
      <c r="P123"/>
      <c r="Q123"/>
      <c r="R123"/>
      <c r="S123"/>
      <c r="T123"/>
      <c r="U123"/>
    </row>
    <row r="124" spans="14:21">
      <c r="N124">
        <v>46</v>
      </c>
      <c r="O124">
        <v>34.951799999999999</v>
      </c>
      <c r="P124"/>
      <c r="Q124"/>
      <c r="R124"/>
      <c r="S124"/>
      <c r="T124"/>
      <c r="U124"/>
    </row>
    <row r="125" spans="14:21">
      <c r="N125">
        <v>47</v>
      </c>
      <c r="O125">
        <v>41.792400000000001</v>
      </c>
      <c r="P125"/>
      <c r="Q125"/>
      <c r="R125"/>
      <c r="S125"/>
      <c r="T125"/>
      <c r="U125"/>
    </row>
    <row r="126" spans="14:21">
      <c r="N126">
        <v>47</v>
      </c>
      <c r="O126">
        <v>47.101599999999998</v>
      </c>
      <c r="P126"/>
      <c r="Q126"/>
      <c r="R126"/>
      <c r="S126"/>
      <c r="T126"/>
      <c r="U126"/>
    </row>
    <row r="127" spans="14:21">
      <c r="N127">
        <v>47</v>
      </c>
      <c r="O127">
        <v>40.002646666666664</v>
      </c>
      <c r="P127"/>
      <c r="Q127"/>
      <c r="R127"/>
      <c r="S127"/>
      <c r="T127"/>
      <c r="U127"/>
    </row>
    <row r="128" spans="14:21">
      <c r="N128">
        <v>47</v>
      </c>
      <c r="O128">
        <v>42.958500000000001</v>
      </c>
      <c r="P128"/>
      <c r="Q128"/>
      <c r="R128"/>
      <c r="S128"/>
      <c r="T128"/>
      <c r="U128"/>
    </row>
    <row r="129" spans="14:21">
      <c r="N129">
        <v>47</v>
      </c>
      <c r="O129">
        <v>43.136773333333331</v>
      </c>
      <c r="P129"/>
      <c r="Q129"/>
      <c r="R129"/>
      <c r="S129"/>
      <c r="T129"/>
      <c r="U129"/>
    </row>
    <row r="130" spans="14:21">
      <c r="N130">
        <v>47</v>
      </c>
      <c r="O130">
        <v>43.982986666666662</v>
      </c>
      <c r="P130"/>
      <c r="Q130"/>
      <c r="R130"/>
      <c r="S130"/>
      <c r="T130"/>
      <c r="U130"/>
    </row>
    <row r="131" spans="14:21">
      <c r="N131">
        <v>47</v>
      </c>
      <c r="O131">
        <v>46.878</v>
      </c>
      <c r="P131"/>
      <c r="Q131"/>
      <c r="R131"/>
      <c r="S131"/>
      <c r="T131"/>
      <c r="U131"/>
    </row>
    <row r="132" spans="14:21">
      <c r="N132">
        <v>47</v>
      </c>
      <c r="O132">
        <v>61.263799999999989</v>
      </c>
      <c r="P132"/>
      <c r="Q132"/>
      <c r="R132"/>
      <c r="S132"/>
      <c r="T132"/>
      <c r="U132"/>
    </row>
    <row r="133" spans="14:21">
      <c r="N133">
        <v>48</v>
      </c>
      <c r="O133">
        <v>39.884</v>
      </c>
      <c r="P133"/>
      <c r="Q133"/>
      <c r="R133"/>
      <c r="S133"/>
      <c r="T133"/>
      <c r="U133"/>
    </row>
    <row r="134" spans="14:21">
      <c r="N134">
        <v>49</v>
      </c>
      <c r="O134">
        <v>61.768199999999993</v>
      </c>
      <c r="P134"/>
      <c r="Q134"/>
      <c r="R134"/>
      <c r="S134"/>
      <c r="T134"/>
      <c r="U134"/>
    </row>
    <row r="135" spans="14:21">
      <c r="N135">
        <v>50</v>
      </c>
      <c r="O135">
        <v>43.659199999999998</v>
      </c>
      <c r="P135"/>
      <c r="Q135"/>
      <c r="R135"/>
      <c r="S135"/>
      <c r="T135"/>
      <c r="U135"/>
    </row>
    <row r="136" spans="14:21">
      <c r="N136">
        <v>50</v>
      </c>
      <c r="O136">
        <v>37.476399999999998</v>
      </c>
      <c r="P136"/>
      <c r="Q136"/>
      <c r="R136"/>
      <c r="S136"/>
      <c r="T136"/>
      <c r="U136"/>
    </row>
    <row r="137" spans="14:21">
      <c r="N137">
        <v>50</v>
      </c>
      <c r="O137">
        <v>33.027799999999999</v>
      </c>
      <c r="P137"/>
      <c r="Q137"/>
      <c r="R137"/>
      <c r="S137"/>
      <c r="T137"/>
      <c r="U137"/>
    </row>
    <row r="138" spans="14:21">
      <c r="N138">
        <v>50</v>
      </c>
      <c r="O138">
        <v>43.063800000000001</v>
      </c>
      <c r="P138"/>
      <c r="Q138"/>
      <c r="R138"/>
      <c r="S138"/>
      <c r="T138"/>
      <c r="U138"/>
    </row>
    <row r="139" spans="14:21">
      <c r="N139">
        <v>50</v>
      </c>
      <c r="O139">
        <v>40.962999999999994</v>
      </c>
      <c r="P139"/>
      <c r="Q139"/>
      <c r="R139"/>
      <c r="S139"/>
      <c r="T139"/>
      <c r="U139"/>
    </row>
    <row r="140" spans="14:21">
      <c r="N140">
        <v>51</v>
      </c>
      <c r="O140">
        <v>37.013599999999997</v>
      </c>
      <c r="P140"/>
      <c r="Q140"/>
      <c r="R140"/>
      <c r="S140"/>
      <c r="T140"/>
      <c r="U140"/>
    </row>
    <row r="141" spans="14:21">
      <c r="N141">
        <v>52</v>
      </c>
      <c r="O141">
        <v>43.279600000000009</v>
      </c>
      <c r="P141"/>
      <c r="Q141"/>
      <c r="R141"/>
      <c r="S141"/>
      <c r="T141"/>
      <c r="U141"/>
    </row>
    <row r="142" spans="14:21">
      <c r="N142">
        <v>52</v>
      </c>
      <c r="O142">
        <v>46.009599999999992</v>
      </c>
      <c r="P142"/>
      <c r="Q142"/>
      <c r="R142"/>
      <c r="S142"/>
      <c r="T142"/>
      <c r="U142"/>
    </row>
    <row r="143" spans="14:21">
      <c r="N143">
        <v>55</v>
      </c>
      <c r="O143">
        <v>63.999000000000002</v>
      </c>
      <c r="P143"/>
      <c r="Q143"/>
      <c r="R143"/>
      <c r="S143"/>
      <c r="T143"/>
      <c r="U143"/>
    </row>
    <row r="144" spans="14:21">
      <c r="N144">
        <v>55</v>
      </c>
      <c r="O144">
        <v>57.7408</v>
      </c>
      <c r="P144"/>
      <c r="Q144"/>
      <c r="R144"/>
      <c r="S144"/>
      <c r="T144"/>
      <c r="U144"/>
    </row>
    <row r="145" spans="14:21">
      <c r="N145">
        <v>55</v>
      </c>
      <c r="O145">
        <v>59.628399999999999</v>
      </c>
      <c r="P145"/>
      <c r="Q145"/>
      <c r="R145"/>
      <c r="S145"/>
      <c r="T145"/>
      <c r="U145"/>
    </row>
    <row r="146" spans="14:21">
      <c r="N146">
        <v>55</v>
      </c>
      <c r="O146">
        <v>64.482600000000005</v>
      </c>
      <c r="P146"/>
      <c r="Q146"/>
      <c r="R146"/>
      <c r="S146"/>
      <c r="T146"/>
      <c r="U146"/>
    </row>
    <row r="147" spans="14:21">
      <c r="N147">
        <v>55</v>
      </c>
      <c r="O147">
        <v>72.480199999999982</v>
      </c>
      <c r="P147"/>
      <c r="Q147"/>
      <c r="R147"/>
      <c r="S147"/>
      <c r="T147"/>
      <c r="U147"/>
    </row>
    <row r="148" spans="14:21">
      <c r="N148">
        <v>55</v>
      </c>
      <c r="O148">
        <v>35.652976666666675</v>
      </c>
      <c r="P148"/>
      <c r="Q148"/>
      <c r="R148"/>
      <c r="S148"/>
      <c r="T148"/>
      <c r="U148"/>
    </row>
    <row r="149" spans="14:21">
      <c r="N149">
        <v>55</v>
      </c>
      <c r="O149">
        <v>49.490999999999993</v>
      </c>
      <c r="P149"/>
      <c r="Q149"/>
      <c r="R149"/>
      <c r="S149"/>
      <c r="T149"/>
      <c r="U149"/>
    </row>
    <row r="150" spans="14:21">
      <c r="N150">
        <v>55</v>
      </c>
      <c r="O150">
        <v>41.971799999999988</v>
      </c>
      <c r="P150"/>
      <c r="Q150"/>
      <c r="R150"/>
      <c r="S150"/>
      <c r="T150"/>
      <c r="U150"/>
    </row>
    <row r="151" spans="14:21">
      <c r="N151">
        <v>55</v>
      </c>
      <c r="O151">
        <v>46.165599999999984</v>
      </c>
      <c r="P151"/>
      <c r="Q151"/>
      <c r="R151"/>
      <c r="S151"/>
      <c r="T151"/>
      <c r="U151"/>
    </row>
    <row r="152" spans="14:21">
      <c r="N152">
        <v>55</v>
      </c>
      <c r="O152">
        <v>102.31780000000001</v>
      </c>
      <c r="P152"/>
      <c r="Q152"/>
      <c r="R152"/>
      <c r="S152"/>
      <c r="T152"/>
      <c r="U152"/>
    </row>
    <row r="153" spans="14:21">
      <c r="N153">
        <v>58</v>
      </c>
      <c r="O153">
        <v>40.872</v>
      </c>
      <c r="P153"/>
      <c r="Q153"/>
      <c r="R153"/>
      <c r="S153"/>
      <c r="T153"/>
      <c r="U153"/>
    </row>
    <row r="154" spans="14:21">
      <c r="N154">
        <v>60</v>
      </c>
      <c r="O154">
        <v>50.731200000000001</v>
      </c>
      <c r="P154"/>
      <c r="Q154"/>
      <c r="R154"/>
      <c r="S154"/>
      <c r="T154"/>
      <c r="U154"/>
    </row>
    <row r="155" spans="14:21">
      <c r="N155">
        <v>60</v>
      </c>
      <c r="O155">
        <v>44.922800000000009</v>
      </c>
      <c r="P155"/>
      <c r="Q155"/>
      <c r="R155"/>
      <c r="S155"/>
      <c r="T155"/>
      <c r="U155"/>
    </row>
    <row r="156" spans="14:21">
      <c r="N156">
        <v>60</v>
      </c>
      <c r="O156">
        <v>39.293799999999997</v>
      </c>
      <c r="P156"/>
      <c r="Q156"/>
      <c r="R156"/>
      <c r="S156"/>
      <c r="T156"/>
      <c r="U156"/>
    </row>
    <row r="157" spans="14:21">
      <c r="N157">
        <v>60</v>
      </c>
      <c r="O157">
        <v>49.836800000000004</v>
      </c>
      <c r="P157"/>
      <c r="Q157"/>
      <c r="R157"/>
      <c r="S157"/>
      <c r="T157"/>
      <c r="U157"/>
    </row>
    <row r="158" spans="14:21">
      <c r="N158">
        <v>62</v>
      </c>
      <c r="O158">
        <v>56.708599999999997</v>
      </c>
      <c r="P158"/>
      <c r="Q158"/>
      <c r="R158"/>
      <c r="S158"/>
      <c r="T158"/>
      <c r="U158"/>
    </row>
    <row r="159" spans="14:21">
      <c r="N159">
        <v>65</v>
      </c>
      <c r="O159">
        <v>45.549399999999999</v>
      </c>
      <c r="P159"/>
      <c r="Q159"/>
      <c r="R159"/>
      <c r="S159"/>
      <c r="T159"/>
      <c r="U159"/>
    </row>
    <row r="160" spans="14:21">
      <c r="N160">
        <v>65</v>
      </c>
      <c r="O160">
        <v>79.864199999999968</v>
      </c>
      <c r="P160"/>
      <c r="Q160"/>
      <c r="R160"/>
      <c r="S160"/>
      <c r="T160"/>
      <c r="U160"/>
    </row>
    <row r="161" spans="14:21">
      <c r="N161">
        <v>65</v>
      </c>
      <c r="O161">
        <v>67.683199999999999</v>
      </c>
      <c r="P161"/>
      <c r="Q161"/>
      <c r="R161"/>
      <c r="S161"/>
      <c r="T161"/>
      <c r="U161"/>
    </row>
    <row r="162" spans="14:21">
      <c r="N162">
        <v>65</v>
      </c>
      <c r="O162">
        <v>42.151884666666668</v>
      </c>
      <c r="P162"/>
      <c r="Q162"/>
      <c r="R162"/>
      <c r="S162"/>
      <c r="T162"/>
      <c r="U162"/>
    </row>
    <row r="163" spans="14:21">
      <c r="N163">
        <v>65</v>
      </c>
      <c r="O163">
        <v>53.242800000000003</v>
      </c>
      <c r="P163"/>
      <c r="Q163"/>
      <c r="R163"/>
      <c r="S163"/>
      <c r="T163"/>
      <c r="U163"/>
    </row>
    <row r="164" spans="14:21">
      <c r="N164">
        <v>65</v>
      </c>
      <c r="O164">
        <v>68.569799999999987</v>
      </c>
      <c r="P164"/>
      <c r="Q164"/>
      <c r="R164"/>
      <c r="S164"/>
      <c r="T164"/>
      <c r="U164"/>
    </row>
    <row r="165" spans="14:21">
      <c r="N165">
        <v>65</v>
      </c>
      <c r="O165">
        <v>53.978599999999993</v>
      </c>
      <c r="P165"/>
      <c r="Q165"/>
      <c r="R165"/>
      <c r="S165"/>
      <c r="T165"/>
      <c r="U165"/>
    </row>
    <row r="166" spans="14:21">
      <c r="N166">
        <v>70</v>
      </c>
      <c r="O166">
        <v>66.632800000000003</v>
      </c>
      <c r="P166"/>
      <c r="Q166"/>
      <c r="R166"/>
      <c r="S166"/>
      <c r="T166"/>
      <c r="U166"/>
    </row>
    <row r="167" spans="14:21">
      <c r="N167">
        <v>75</v>
      </c>
      <c r="O167">
        <v>87.209199999999996</v>
      </c>
      <c r="P167"/>
      <c r="Q167"/>
      <c r="R167"/>
      <c r="S167"/>
      <c r="T167"/>
      <c r="U167"/>
    </row>
    <row r="168" spans="14:21">
      <c r="N168">
        <v>75</v>
      </c>
      <c r="O168">
        <v>76.393199999999993</v>
      </c>
      <c r="P168"/>
      <c r="Q168"/>
      <c r="R168"/>
      <c r="S168"/>
      <c r="T168"/>
      <c r="U168"/>
    </row>
    <row r="169" spans="14:21">
      <c r="N169">
        <v>75</v>
      </c>
      <c r="O169">
        <v>50.275671333333335</v>
      </c>
      <c r="P169"/>
      <c r="Q169"/>
      <c r="R169"/>
      <c r="S169"/>
      <c r="T169"/>
      <c r="U169"/>
    </row>
    <row r="170" spans="14:21">
      <c r="N170">
        <v>75</v>
      </c>
      <c r="O170">
        <v>75.1738</v>
      </c>
      <c r="P170"/>
      <c r="Q170"/>
      <c r="R170"/>
      <c r="S170"/>
      <c r="T170"/>
      <c r="U170"/>
    </row>
    <row r="171" spans="14:21">
      <c r="N171">
        <v>75</v>
      </c>
      <c r="O171">
        <v>63.9236</v>
      </c>
      <c r="P171"/>
      <c r="Q171"/>
      <c r="R171"/>
      <c r="S171"/>
      <c r="T171"/>
      <c r="U171"/>
    </row>
    <row r="172" spans="14:21">
      <c r="N172">
        <v>80</v>
      </c>
      <c r="O172">
        <v>88.969399999999993</v>
      </c>
      <c r="P172"/>
      <c r="Q172"/>
      <c r="R172"/>
      <c r="S172"/>
      <c r="T172"/>
      <c r="U172"/>
    </row>
    <row r="173" spans="14:21">
      <c r="N173">
        <v>80</v>
      </c>
      <c r="O173">
        <v>79.632800000000032</v>
      </c>
      <c r="P173"/>
      <c r="Q173"/>
      <c r="R173"/>
      <c r="S173"/>
      <c r="T173"/>
      <c r="U173"/>
    </row>
    <row r="174" spans="14:21">
      <c r="N174">
        <v>85</v>
      </c>
      <c r="O174">
        <v>121.68519999999998</v>
      </c>
      <c r="P174"/>
      <c r="Q174"/>
      <c r="R174"/>
      <c r="S174"/>
      <c r="T174"/>
      <c r="U174"/>
    </row>
    <row r="175" spans="14:21">
      <c r="N175">
        <v>85</v>
      </c>
      <c r="O175">
        <v>78.727999999999994</v>
      </c>
      <c r="P175"/>
      <c r="Q175"/>
      <c r="R175"/>
      <c r="S175"/>
      <c r="T175"/>
      <c r="U175"/>
    </row>
    <row r="176" spans="14:21">
      <c r="N176">
        <v>90</v>
      </c>
      <c r="O176">
        <v>166.3116</v>
      </c>
      <c r="P176"/>
      <c r="Q176"/>
      <c r="R176"/>
      <c r="S176"/>
      <c r="T176"/>
      <c r="U176"/>
    </row>
    <row r="177" spans="14:21">
      <c r="N177">
        <v>95</v>
      </c>
      <c r="O177">
        <v>131.85120000000001</v>
      </c>
      <c r="P177"/>
      <c r="Q177"/>
      <c r="R177"/>
      <c r="S177"/>
      <c r="T177"/>
      <c r="U177"/>
    </row>
    <row r="178" spans="14:21">
      <c r="N178">
        <v>95</v>
      </c>
      <c r="O178">
        <v>115.52839999999999</v>
      </c>
      <c r="P178"/>
      <c r="Q178"/>
      <c r="R178"/>
      <c r="S178"/>
      <c r="T178"/>
      <c r="U178"/>
    </row>
    <row r="179" spans="14:21">
      <c r="N179">
        <v>95</v>
      </c>
      <c r="O179">
        <v>164.23680000000007</v>
      </c>
      <c r="P179"/>
      <c r="Q179"/>
      <c r="R179"/>
      <c r="S179"/>
      <c r="T179"/>
      <c r="U179"/>
    </row>
    <row r="180" spans="14:21">
      <c r="N180">
        <v>96</v>
      </c>
      <c r="O180">
        <v>163.86239999999998</v>
      </c>
      <c r="P180"/>
      <c r="Q180"/>
      <c r="R180"/>
      <c r="S180"/>
      <c r="T180"/>
      <c r="U180"/>
    </row>
    <row r="181" spans="14:21">
      <c r="N181">
        <v>100</v>
      </c>
      <c r="O181">
        <v>186.34719999999993</v>
      </c>
      <c r="P181"/>
      <c r="Q181"/>
      <c r="R181"/>
      <c r="S181"/>
      <c r="T181"/>
      <c r="U181"/>
    </row>
    <row r="182" spans="14:21">
      <c r="N182">
        <v>105</v>
      </c>
      <c r="O182">
        <v>140.4572</v>
      </c>
      <c r="P182"/>
      <c r="Q182"/>
      <c r="R182"/>
      <c r="S182"/>
      <c r="T182"/>
      <c r="U182"/>
    </row>
    <row r="183" spans="14:21">
      <c r="N183">
        <v>105</v>
      </c>
      <c r="O183">
        <v>202.84160000000003</v>
      </c>
      <c r="P183"/>
      <c r="Q183"/>
      <c r="R183"/>
      <c r="S183"/>
      <c r="T183"/>
      <c r="U183"/>
    </row>
    <row r="184" spans="14:21">
      <c r="N184">
        <v>110</v>
      </c>
      <c r="O184">
        <v>189.30079999999998</v>
      </c>
      <c r="P184"/>
      <c r="Q184"/>
      <c r="R184"/>
      <c r="S184"/>
      <c r="T184"/>
      <c r="U184"/>
    </row>
    <row r="185" spans="14:21">
      <c r="N185">
        <v>111</v>
      </c>
      <c r="O185">
        <v>190.68139999999997</v>
      </c>
      <c r="P185"/>
      <c r="Q185"/>
      <c r="R185"/>
      <c r="S185"/>
      <c r="T185"/>
      <c r="U185"/>
    </row>
    <row r="186" spans="14:21">
      <c r="N186">
        <v>115</v>
      </c>
      <c r="O186">
        <v>365.99635799999999</v>
      </c>
      <c r="P186"/>
      <c r="Q186"/>
      <c r="R186"/>
      <c r="S186"/>
      <c r="T186"/>
      <c r="U186"/>
    </row>
    <row r="187" spans="14:21">
      <c r="N187">
        <v>120</v>
      </c>
      <c r="O187">
        <v>240.70020000000005</v>
      </c>
      <c r="P187"/>
      <c r="Q187"/>
      <c r="R187"/>
      <c r="S187"/>
      <c r="T187"/>
      <c r="U187"/>
    </row>
    <row r="188" spans="14:21">
      <c r="N188">
        <v>120</v>
      </c>
      <c r="O188">
        <v>229.77500000000001</v>
      </c>
      <c r="P188"/>
      <c r="Q188"/>
      <c r="R188"/>
      <c r="S188"/>
      <c r="T188"/>
      <c r="U188"/>
    </row>
    <row r="189" spans="14:21">
      <c r="N189">
        <v>130</v>
      </c>
      <c r="O189">
        <v>93.183999999999997</v>
      </c>
      <c r="P189"/>
      <c r="Q189"/>
      <c r="R189"/>
      <c r="S189"/>
      <c r="T189"/>
      <c r="U189"/>
    </row>
    <row r="190" spans="14:21">
      <c r="N190">
        <v>130</v>
      </c>
      <c r="O190">
        <v>85.602400000000003</v>
      </c>
      <c r="P190"/>
      <c r="Q190"/>
      <c r="R190"/>
      <c r="S190"/>
      <c r="T190"/>
      <c r="U190"/>
    </row>
    <row r="191" spans="14:21">
      <c r="N191">
        <v>130</v>
      </c>
      <c r="O191">
        <v>83.774599999999992</v>
      </c>
      <c r="P191"/>
      <c r="Q191"/>
      <c r="R191"/>
      <c r="S191"/>
      <c r="T191"/>
      <c r="U191"/>
    </row>
    <row r="192" spans="14:21">
      <c r="N192">
        <v>130</v>
      </c>
      <c r="O192">
        <v>376.32912199999998</v>
      </c>
      <c r="P192"/>
      <c r="Q192"/>
      <c r="R192"/>
      <c r="S192"/>
      <c r="T192"/>
      <c r="U192"/>
    </row>
    <row r="193" spans="14:21">
      <c r="N193">
        <v>130</v>
      </c>
      <c r="O193">
        <v>54.828800000000001</v>
      </c>
      <c r="P193"/>
      <c r="Q193"/>
      <c r="R193"/>
      <c r="S193"/>
      <c r="T193"/>
      <c r="U193"/>
    </row>
    <row r="194" spans="14:21">
      <c r="N194">
        <v>135</v>
      </c>
      <c r="O194">
        <v>237.92079999999996</v>
      </c>
      <c r="P194"/>
      <c r="Q194"/>
      <c r="R194"/>
      <c r="S194"/>
      <c r="T194"/>
      <c r="U194"/>
    </row>
    <row r="195" spans="14:21">
      <c r="N195">
        <v>136</v>
      </c>
      <c r="O195">
        <v>291.60820000000001</v>
      </c>
      <c r="P195"/>
      <c r="Q195"/>
      <c r="R195"/>
      <c r="S195"/>
      <c r="T195"/>
      <c r="U195"/>
    </row>
    <row r="196" spans="14:21">
      <c r="N196">
        <v>136</v>
      </c>
      <c r="O196">
        <v>234.86840000000001</v>
      </c>
      <c r="P196"/>
      <c r="Q196"/>
      <c r="R196"/>
      <c r="S196"/>
      <c r="T196"/>
      <c r="U196"/>
    </row>
    <row r="197" spans="14:21">
      <c r="N197">
        <v>140</v>
      </c>
      <c r="O197">
        <v>397.46269333333328</v>
      </c>
      <c r="P197"/>
      <c r="Q197"/>
      <c r="R197"/>
      <c r="S197"/>
      <c r="T197"/>
      <c r="U197"/>
    </row>
    <row r="198" spans="14:21">
      <c r="N198">
        <v>150</v>
      </c>
      <c r="O198">
        <v>52.519999999999989</v>
      </c>
      <c r="P198"/>
      <c r="Q198"/>
      <c r="R198"/>
      <c r="S198"/>
      <c r="T198"/>
      <c r="U198"/>
    </row>
    <row r="199" spans="14:21">
      <c r="N199">
        <v>150</v>
      </c>
      <c r="O199">
        <v>48.266400000000004</v>
      </c>
      <c r="P199"/>
      <c r="Q199"/>
      <c r="R199"/>
      <c r="S199"/>
      <c r="T199"/>
      <c r="U199"/>
    </row>
    <row r="200" spans="14:21">
      <c r="N200">
        <v>190</v>
      </c>
      <c r="O200">
        <v>74.191000000000003</v>
      </c>
      <c r="P200"/>
      <c r="Q200"/>
      <c r="R200"/>
      <c r="S200"/>
      <c r="T200"/>
      <c r="U200"/>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N3:O182"/>
  <sheetViews>
    <sheetView zoomScale="85" zoomScaleNormal="85" workbookViewId="0" xr3:uid="{51F8DEE0-4D01-5F28-A812-FC0BD7CAC4A5}">
      <selection activeCell="N13" sqref="N13"/>
    </sheetView>
  </sheetViews>
  <sheetFormatPr defaultRowHeight="13.15"/>
  <cols>
    <col min="14" max="14" width="41.28515625" bestFit="1" customWidth="1"/>
    <col min="15" max="15" width="32.85546875" bestFit="1" customWidth="1"/>
    <col min="16" max="17" width="31.7109375" bestFit="1" customWidth="1"/>
    <col min="18" max="19" width="5.28515625" bestFit="1" customWidth="1"/>
  </cols>
  <sheetData>
    <row r="3" spans="14:15">
      <c r="N3" s="29" t="s">
        <v>2</v>
      </c>
      <c r="O3" t="s">
        <v>14</v>
      </c>
    </row>
    <row r="4" spans="14:15">
      <c r="N4" s="29" t="s">
        <v>38</v>
      </c>
      <c r="O4" t="s">
        <v>12</v>
      </c>
    </row>
    <row r="5" spans="14:15">
      <c r="N5" s="29" t="s">
        <v>34</v>
      </c>
      <c r="O5" t="s">
        <v>1970</v>
      </c>
    </row>
    <row r="8" spans="14:15">
      <c r="N8" s="29" t="s">
        <v>28</v>
      </c>
      <c r="O8" s="29" t="s">
        <v>41</v>
      </c>
    </row>
    <row r="9" spans="14:15">
      <c r="N9">
        <v>15</v>
      </c>
      <c r="O9">
        <v>10.119741666666666</v>
      </c>
    </row>
    <row r="10" spans="14:15">
      <c r="N10">
        <v>17</v>
      </c>
      <c r="O10">
        <v>12.235275</v>
      </c>
    </row>
    <row r="11" spans="14:15">
      <c r="N11">
        <v>18</v>
      </c>
      <c r="O11">
        <v>13.401049999999998</v>
      </c>
    </row>
    <row r="12" spans="14:15">
      <c r="N12">
        <v>19</v>
      </c>
      <c r="O12">
        <v>12.238633333333333</v>
      </c>
    </row>
    <row r="13" spans="14:15">
      <c r="N13">
        <v>19</v>
      </c>
      <c r="O13">
        <v>28.04259466666667</v>
      </c>
    </row>
    <row r="14" spans="14:15">
      <c r="N14">
        <v>19</v>
      </c>
      <c r="O14">
        <v>33.700116666666673</v>
      </c>
    </row>
    <row r="15" spans="14:15">
      <c r="N15">
        <v>19</v>
      </c>
      <c r="O15">
        <v>21.167033333333332</v>
      </c>
    </row>
    <row r="16" spans="14:15">
      <c r="N16">
        <v>20</v>
      </c>
      <c r="O16">
        <v>14.6328</v>
      </c>
    </row>
    <row r="17" spans="14:15">
      <c r="N17">
        <v>20</v>
      </c>
      <c r="O17">
        <v>15.1645</v>
      </c>
    </row>
    <row r="18" spans="14:15">
      <c r="N18">
        <v>20</v>
      </c>
      <c r="O18">
        <v>17.995899999999999</v>
      </c>
    </row>
    <row r="19" spans="14:15">
      <c r="N19">
        <v>21</v>
      </c>
      <c r="O19">
        <v>27.501175</v>
      </c>
    </row>
    <row r="20" spans="14:15">
      <c r="N20">
        <v>22</v>
      </c>
      <c r="O20">
        <v>17.459866666666667</v>
      </c>
    </row>
    <row r="21" spans="14:15">
      <c r="N21">
        <v>22</v>
      </c>
      <c r="O21">
        <v>15.720466666666665</v>
      </c>
    </row>
    <row r="22" spans="14:15">
      <c r="N22">
        <v>22</v>
      </c>
      <c r="O22">
        <v>27.248017333333337</v>
      </c>
    </row>
    <row r="23" spans="14:15">
      <c r="N23">
        <v>22</v>
      </c>
      <c r="O23">
        <v>25.98353333333333</v>
      </c>
    </row>
    <row r="24" spans="14:15">
      <c r="N24">
        <v>22</v>
      </c>
      <c r="O24">
        <v>27.267716666666665</v>
      </c>
    </row>
    <row r="25" spans="14:15">
      <c r="N25">
        <v>22</v>
      </c>
      <c r="O25">
        <v>16.491583333333331</v>
      </c>
    </row>
    <row r="26" spans="14:15">
      <c r="N26">
        <v>22</v>
      </c>
      <c r="O26">
        <v>24.250200000000003</v>
      </c>
    </row>
    <row r="27" spans="14:15">
      <c r="N27">
        <v>24</v>
      </c>
      <c r="O27">
        <v>17.333333333333332</v>
      </c>
    </row>
    <row r="28" spans="14:15">
      <c r="N28">
        <v>25</v>
      </c>
      <c r="O28">
        <v>32.773359666666664</v>
      </c>
    </row>
    <row r="29" spans="14:15">
      <c r="N29">
        <v>25</v>
      </c>
      <c r="O29">
        <v>33.121833333333328</v>
      </c>
    </row>
    <row r="30" spans="14:15">
      <c r="N30">
        <v>25</v>
      </c>
      <c r="O30">
        <v>16.142208333333333</v>
      </c>
    </row>
    <row r="31" spans="14:15">
      <c r="N31">
        <v>25</v>
      </c>
      <c r="O31">
        <v>30.329558999999993</v>
      </c>
    </row>
    <row r="32" spans="14:15">
      <c r="N32">
        <v>25</v>
      </c>
      <c r="O32">
        <v>28.324508333333334</v>
      </c>
    </row>
    <row r="33" spans="14:15">
      <c r="N33">
        <v>25</v>
      </c>
      <c r="O33">
        <v>19.235016666666667</v>
      </c>
    </row>
    <row r="34" spans="14:15">
      <c r="N34">
        <v>25</v>
      </c>
      <c r="O34">
        <v>19.94113333333333</v>
      </c>
    </row>
    <row r="35" spans="14:15">
      <c r="N35">
        <v>25</v>
      </c>
      <c r="O35">
        <v>38.440783333333322</v>
      </c>
    </row>
    <row r="36" spans="14:15">
      <c r="N36">
        <v>25</v>
      </c>
      <c r="O36">
        <v>16.916466666666668</v>
      </c>
    </row>
    <row r="37" spans="14:15">
      <c r="N37">
        <v>25</v>
      </c>
      <c r="O37">
        <v>18.364016666666668</v>
      </c>
    </row>
    <row r="38" spans="14:15">
      <c r="N38">
        <v>25</v>
      </c>
      <c r="O38">
        <v>18.254708333333333</v>
      </c>
    </row>
    <row r="39" spans="14:15">
      <c r="N39">
        <v>25</v>
      </c>
      <c r="O39">
        <v>20.126275</v>
      </c>
    </row>
    <row r="40" spans="14:15">
      <c r="N40">
        <v>26</v>
      </c>
      <c r="O40">
        <v>13.26975</v>
      </c>
    </row>
    <row r="41" spans="14:15">
      <c r="N41">
        <v>26</v>
      </c>
      <c r="O41">
        <v>24.993799999999997</v>
      </c>
    </row>
    <row r="42" spans="14:15">
      <c r="N42">
        <v>27</v>
      </c>
      <c r="O42">
        <v>36.818058333333326</v>
      </c>
    </row>
    <row r="43" spans="14:15">
      <c r="N43">
        <v>27</v>
      </c>
      <c r="O43">
        <v>18.70396666666667</v>
      </c>
    </row>
    <row r="44" spans="14:15">
      <c r="N44">
        <v>28</v>
      </c>
      <c r="O44">
        <v>17.7866</v>
      </c>
    </row>
    <row r="45" spans="14:15">
      <c r="N45">
        <v>28</v>
      </c>
      <c r="O45">
        <v>35.703650666666661</v>
      </c>
    </row>
    <row r="46" spans="14:15">
      <c r="N46">
        <v>28</v>
      </c>
      <c r="O46">
        <v>25.051242666666667</v>
      </c>
    </row>
    <row r="47" spans="14:15">
      <c r="N47">
        <v>28</v>
      </c>
      <c r="O47">
        <v>31.669299999999996</v>
      </c>
    </row>
    <row r="48" spans="14:15">
      <c r="N48">
        <v>28</v>
      </c>
      <c r="O48">
        <v>20.732833333333332</v>
      </c>
    </row>
    <row r="49" spans="14:15">
      <c r="N49">
        <v>28</v>
      </c>
      <c r="O49">
        <v>29.328866666666663</v>
      </c>
    </row>
    <row r="50" spans="14:15">
      <c r="N50">
        <v>28</v>
      </c>
      <c r="O50">
        <v>20.203733333333332</v>
      </c>
    </row>
    <row r="51" spans="14:15">
      <c r="N51">
        <v>30</v>
      </c>
      <c r="O51">
        <v>21.26691666666667</v>
      </c>
    </row>
    <row r="52" spans="14:15">
      <c r="N52">
        <v>30</v>
      </c>
      <c r="O52">
        <v>19.204249999999998</v>
      </c>
    </row>
    <row r="53" spans="14:15">
      <c r="N53">
        <v>30</v>
      </c>
      <c r="O53">
        <v>36.551684000000002</v>
      </c>
    </row>
    <row r="54" spans="14:15">
      <c r="N54">
        <v>30</v>
      </c>
      <c r="O54">
        <v>34.127383333333334</v>
      </c>
    </row>
    <row r="55" spans="14:15">
      <c r="N55">
        <v>30</v>
      </c>
      <c r="O55">
        <v>23.6951</v>
      </c>
    </row>
    <row r="56" spans="14:15">
      <c r="N56">
        <v>30</v>
      </c>
      <c r="O56">
        <v>20.435133333333333</v>
      </c>
    </row>
    <row r="57" spans="14:15">
      <c r="N57">
        <v>30</v>
      </c>
      <c r="O57">
        <v>26.519566666666663</v>
      </c>
    </row>
    <row r="58" spans="14:15">
      <c r="N58">
        <v>30</v>
      </c>
      <c r="O58">
        <v>28.469133333333339</v>
      </c>
    </row>
    <row r="59" spans="14:15">
      <c r="N59">
        <v>30</v>
      </c>
      <c r="O59">
        <v>28.430133333333345</v>
      </c>
    </row>
    <row r="60" spans="14:15">
      <c r="N60">
        <v>30</v>
      </c>
      <c r="O60">
        <v>27.684799999999999</v>
      </c>
    </row>
    <row r="61" spans="14:15">
      <c r="N61">
        <v>30</v>
      </c>
      <c r="O61">
        <v>27.62413333333334</v>
      </c>
    </row>
    <row r="62" spans="14:15">
      <c r="N62">
        <v>30</v>
      </c>
      <c r="O62">
        <v>22.234766666666669</v>
      </c>
    </row>
    <row r="63" spans="14:15">
      <c r="N63">
        <v>30</v>
      </c>
      <c r="O63">
        <v>57.734083333333331</v>
      </c>
    </row>
    <row r="64" spans="14:15">
      <c r="N64">
        <v>30</v>
      </c>
      <c r="O64">
        <v>26.992983333333338</v>
      </c>
    </row>
    <row r="65" spans="14:15">
      <c r="N65">
        <v>31</v>
      </c>
      <c r="O65">
        <v>26.895700000000001</v>
      </c>
    </row>
    <row r="66" spans="14:15">
      <c r="N66">
        <v>31</v>
      </c>
      <c r="O66">
        <v>31.766843333333327</v>
      </c>
    </row>
    <row r="67" spans="14:15">
      <c r="N67">
        <v>31</v>
      </c>
      <c r="O67">
        <v>32.980072666666672</v>
      </c>
    </row>
    <row r="68" spans="14:15">
      <c r="N68">
        <v>31</v>
      </c>
      <c r="O68">
        <v>20.931299999999997</v>
      </c>
    </row>
    <row r="69" spans="14:15">
      <c r="N69">
        <v>32</v>
      </c>
      <c r="O69">
        <v>40.115400000000001</v>
      </c>
    </row>
    <row r="70" spans="14:15">
      <c r="N70">
        <v>32</v>
      </c>
      <c r="O70">
        <v>39.556400000000004</v>
      </c>
    </row>
    <row r="71" spans="14:15">
      <c r="N71">
        <v>32</v>
      </c>
      <c r="O71">
        <v>26.0078</v>
      </c>
    </row>
    <row r="72" spans="14:15">
      <c r="N72">
        <v>33</v>
      </c>
      <c r="O72">
        <v>32.70539999999999</v>
      </c>
    </row>
    <row r="73" spans="14:15">
      <c r="N73">
        <v>35</v>
      </c>
      <c r="O73">
        <v>30.295200000000001</v>
      </c>
    </row>
    <row r="74" spans="14:15">
      <c r="N74">
        <v>35</v>
      </c>
      <c r="O74">
        <v>25.066600000000001</v>
      </c>
    </row>
    <row r="75" spans="14:15">
      <c r="N75">
        <v>35</v>
      </c>
      <c r="O75">
        <v>28.802800000000005</v>
      </c>
    </row>
    <row r="76" spans="14:15">
      <c r="N76">
        <v>35</v>
      </c>
      <c r="O76">
        <v>49.594133333333332</v>
      </c>
    </row>
    <row r="77" spans="14:15">
      <c r="N77">
        <v>35</v>
      </c>
      <c r="O77">
        <v>22.6538</v>
      </c>
    </row>
    <row r="78" spans="14:15">
      <c r="N78">
        <v>35</v>
      </c>
      <c r="O78">
        <v>31.8188</v>
      </c>
    </row>
    <row r="79" spans="14:15">
      <c r="N79">
        <v>35</v>
      </c>
      <c r="O79">
        <v>30.700799999999997</v>
      </c>
    </row>
    <row r="80" spans="14:15">
      <c r="N80">
        <v>35</v>
      </c>
      <c r="O80">
        <v>25.167999999999996</v>
      </c>
    </row>
    <row r="81" spans="14:15">
      <c r="N81">
        <v>35</v>
      </c>
      <c r="O81">
        <v>61.801999999999992</v>
      </c>
    </row>
    <row r="82" spans="14:15">
      <c r="N82">
        <v>36</v>
      </c>
      <c r="O82">
        <v>19.344000000000001</v>
      </c>
    </row>
    <row r="83" spans="14:15">
      <c r="N83">
        <v>36</v>
      </c>
      <c r="O83">
        <v>32.591000000000001</v>
      </c>
    </row>
    <row r="84" spans="14:15">
      <c r="N84">
        <v>36</v>
      </c>
      <c r="O84">
        <v>49.051599999999993</v>
      </c>
    </row>
    <row r="85" spans="14:15">
      <c r="N85">
        <v>36</v>
      </c>
      <c r="O85">
        <v>35.352200000000003</v>
      </c>
    </row>
    <row r="86" spans="14:15">
      <c r="N86">
        <v>36</v>
      </c>
      <c r="O86">
        <v>27.510599999999997</v>
      </c>
    </row>
    <row r="87" spans="14:15">
      <c r="N87">
        <v>37</v>
      </c>
      <c r="O87">
        <v>43.586400000000005</v>
      </c>
    </row>
    <row r="88" spans="14:15">
      <c r="N88">
        <v>37</v>
      </c>
      <c r="O88">
        <v>56.490200000000009</v>
      </c>
    </row>
    <row r="89" spans="14:15">
      <c r="N89">
        <v>37</v>
      </c>
      <c r="O89">
        <v>38.888199999999998</v>
      </c>
    </row>
    <row r="90" spans="14:15">
      <c r="N90">
        <v>40</v>
      </c>
      <c r="O90">
        <v>47.7958</v>
      </c>
    </row>
    <row r="91" spans="14:15">
      <c r="N91">
        <v>40</v>
      </c>
      <c r="O91">
        <v>33.7012</v>
      </c>
    </row>
    <row r="92" spans="14:15">
      <c r="N92">
        <v>40</v>
      </c>
      <c r="O92">
        <v>40.648400000000002</v>
      </c>
    </row>
    <row r="93" spans="14:15">
      <c r="N93">
        <v>40</v>
      </c>
      <c r="O93">
        <v>30.292599999999993</v>
      </c>
    </row>
    <row r="94" spans="14:15">
      <c r="N94">
        <v>40</v>
      </c>
      <c r="O94">
        <v>33.599227999999997</v>
      </c>
    </row>
    <row r="95" spans="14:15">
      <c r="N95">
        <v>40</v>
      </c>
      <c r="O95">
        <v>38.407200000000003</v>
      </c>
    </row>
    <row r="96" spans="14:15">
      <c r="N96">
        <v>40</v>
      </c>
      <c r="O96">
        <v>32.198400000000007</v>
      </c>
    </row>
    <row r="97" spans="14:15">
      <c r="N97">
        <v>40</v>
      </c>
      <c r="O97">
        <v>34.782799999999995</v>
      </c>
    </row>
    <row r="98" spans="14:15">
      <c r="N98">
        <v>40</v>
      </c>
      <c r="O98">
        <v>32.858800000000002</v>
      </c>
    </row>
    <row r="99" spans="14:15">
      <c r="N99">
        <v>42</v>
      </c>
      <c r="O99">
        <v>34.590400000000002</v>
      </c>
    </row>
    <row r="100" spans="14:15">
      <c r="N100">
        <v>42</v>
      </c>
      <c r="O100">
        <v>62.303800000000003</v>
      </c>
    </row>
    <row r="101" spans="14:15">
      <c r="N101">
        <v>42</v>
      </c>
      <c r="O101">
        <v>28.451800000000002</v>
      </c>
    </row>
    <row r="102" spans="14:15">
      <c r="N102">
        <v>42</v>
      </c>
      <c r="O102">
        <v>43.321200000000005</v>
      </c>
    </row>
    <row r="103" spans="14:15">
      <c r="N103">
        <v>45</v>
      </c>
      <c r="O103">
        <v>31.306062666666659</v>
      </c>
    </row>
    <row r="104" spans="14:15">
      <c r="N104">
        <v>45</v>
      </c>
      <c r="O104">
        <v>45.442799999999991</v>
      </c>
    </row>
    <row r="105" spans="14:15">
      <c r="N105">
        <v>45</v>
      </c>
      <c r="O105">
        <v>34.655400000000014</v>
      </c>
    </row>
    <row r="106" spans="14:15">
      <c r="N106">
        <v>45</v>
      </c>
      <c r="O106">
        <v>65.632666666666665</v>
      </c>
    </row>
    <row r="107" spans="14:15">
      <c r="N107">
        <v>45</v>
      </c>
      <c r="O107">
        <v>28.5688</v>
      </c>
    </row>
    <row r="108" spans="14:15">
      <c r="N108">
        <v>45</v>
      </c>
      <c r="O108">
        <v>32.567599999999999</v>
      </c>
    </row>
    <row r="109" spans="14:15">
      <c r="N109">
        <v>45</v>
      </c>
      <c r="O109">
        <v>73.600799999999992</v>
      </c>
    </row>
    <row r="110" spans="14:15">
      <c r="N110">
        <v>50</v>
      </c>
      <c r="O110">
        <v>52.369200000000006</v>
      </c>
    </row>
    <row r="111" spans="14:15">
      <c r="N111">
        <v>50</v>
      </c>
      <c r="O111">
        <v>45.689800000000005</v>
      </c>
    </row>
    <row r="112" spans="14:15">
      <c r="N112">
        <v>50</v>
      </c>
      <c r="O112">
        <v>36.389600000000002</v>
      </c>
    </row>
    <row r="113" spans="14:15">
      <c r="N113">
        <v>50</v>
      </c>
      <c r="O113">
        <v>32.093897333333338</v>
      </c>
    </row>
    <row r="114" spans="14:15">
      <c r="N114">
        <v>50</v>
      </c>
      <c r="O114">
        <v>36.357126000000008</v>
      </c>
    </row>
    <row r="115" spans="14:15">
      <c r="N115">
        <v>50</v>
      </c>
      <c r="O115">
        <v>50.592073999999997</v>
      </c>
    </row>
    <row r="116" spans="14:15">
      <c r="N116">
        <v>50</v>
      </c>
      <c r="O116">
        <v>44.894200000000005</v>
      </c>
    </row>
    <row r="117" spans="14:15">
      <c r="N117">
        <v>50</v>
      </c>
      <c r="O117">
        <v>38.568400000000004</v>
      </c>
    </row>
    <row r="118" spans="14:15">
      <c r="N118">
        <v>50</v>
      </c>
      <c r="O118">
        <v>49.992800000000003</v>
      </c>
    </row>
    <row r="119" spans="14:15">
      <c r="N119">
        <v>50</v>
      </c>
      <c r="O119">
        <v>35.633000000000003</v>
      </c>
    </row>
    <row r="120" spans="14:15">
      <c r="N120">
        <v>52</v>
      </c>
      <c r="O120">
        <v>60.216866666666668</v>
      </c>
    </row>
    <row r="121" spans="14:15">
      <c r="N121">
        <v>55</v>
      </c>
      <c r="O121">
        <v>63.025733333333335</v>
      </c>
    </row>
    <row r="122" spans="14:15">
      <c r="N122">
        <v>55</v>
      </c>
      <c r="O122">
        <v>31.337800000000001</v>
      </c>
    </row>
    <row r="123" spans="14:15">
      <c r="N123">
        <v>55</v>
      </c>
      <c r="O123">
        <v>57.797999999999995</v>
      </c>
    </row>
    <row r="124" spans="14:15">
      <c r="N124">
        <v>55</v>
      </c>
      <c r="O124">
        <v>44.8474</v>
      </c>
    </row>
    <row r="125" spans="14:15">
      <c r="N125">
        <v>55</v>
      </c>
      <c r="O125">
        <v>75.64266666666667</v>
      </c>
    </row>
    <row r="126" spans="14:15">
      <c r="N126">
        <v>55</v>
      </c>
      <c r="O126">
        <v>37.824799999999996</v>
      </c>
    </row>
    <row r="127" spans="14:15">
      <c r="N127">
        <v>55</v>
      </c>
      <c r="O127">
        <v>78.657800000000009</v>
      </c>
    </row>
    <row r="128" spans="14:15">
      <c r="N128">
        <v>60</v>
      </c>
      <c r="O128">
        <v>65.026866666666663</v>
      </c>
    </row>
    <row r="129" spans="14:15">
      <c r="N129">
        <v>60</v>
      </c>
      <c r="O129">
        <v>44.89159999999999</v>
      </c>
    </row>
    <row r="130" spans="14:15">
      <c r="N130">
        <v>60</v>
      </c>
      <c r="O130">
        <v>42.03719000000001</v>
      </c>
    </row>
    <row r="131" spans="14:15">
      <c r="N131">
        <v>60</v>
      </c>
      <c r="O131">
        <v>31.814813333333337</v>
      </c>
    </row>
    <row r="132" spans="14:15">
      <c r="N132">
        <v>60</v>
      </c>
      <c r="O132">
        <v>42.909385999999998</v>
      </c>
    </row>
    <row r="133" spans="14:15">
      <c r="N133">
        <v>60</v>
      </c>
      <c r="O133">
        <v>50.592073999999997</v>
      </c>
    </row>
    <row r="134" spans="14:15">
      <c r="N134">
        <v>60</v>
      </c>
      <c r="O134">
        <v>50.575200000000009</v>
      </c>
    </row>
    <row r="135" spans="14:15">
      <c r="N135">
        <v>60</v>
      </c>
      <c r="O135">
        <v>133.1018</v>
      </c>
    </row>
    <row r="136" spans="14:15">
      <c r="N136">
        <v>60</v>
      </c>
      <c r="O136">
        <v>47.317399999999999</v>
      </c>
    </row>
    <row r="137" spans="14:15">
      <c r="N137">
        <v>60</v>
      </c>
      <c r="O137">
        <v>41.061799999999998</v>
      </c>
    </row>
    <row r="138" spans="14:15">
      <c r="N138">
        <v>60</v>
      </c>
      <c r="O138">
        <v>57.038800000000002</v>
      </c>
    </row>
    <row r="139" spans="14:15">
      <c r="N139">
        <v>65</v>
      </c>
      <c r="O139">
        <v>140.6002</v>
      </c>
    </row>
    <row r="140" spans="14:15">
      <c r="N140">
        <v>65</v>
      </c>
      <c r="O140">
        <v>118.46119999999999</v>
      </c>
    </row>
    <row r="141" spans="14:15">
      <c r="N141">
        <v>65</v>
      </c>
      <c r="O141">
        <v>63.094199999999994</v>
      </c>
    </row>
    <row r="142" spans="14:15">
      <c r="N142">
        <v>65</v>
      </c>
      <c r="O142">
        <v>31.322459999999985</v>
      </c>
    </row>
    <row r="143" spans="14:15">
      <c r="N143">
        <v>65</v>
      </c>
      <c r="O143">
        <v>18.056999999999999</v>
      </c>
    </row>
    <row r="144" spans="14:15">
      <c r="N144">
        <v>65</v>
      </c>
      <c r="O144">
        <v>54.740400000000001</v>
      </c>
    </row>
    <row r="145" spans="14:15">
      <c r="N145">
        <v>65</v>
      </c>
      <c r="O145">
        <v>60.174399999999999</v>
      </c>
    </row>
    <row r="146" spans="14:15">
      <c r="N146">
        <v>65</v>
      </c>
      <c r="O146">
        <v>82.339399999999983</v>
      </c>
    </row>
    <row r="147" spans="14:15">
      <c r="N147">
        <v>65</v>
      </c>
      <c r="O147">
        <v>65.033799999999999</v>
      </c>
    </row>
    <row r="148" spans="14:15">
      <c r="N148">
        <v>65</v>
      </c>
      <c r="O148">
        <v>85.844200000000001</v>
      </c>
    </row>
    <row r="149" spans="14:15">
      <c r="N149">
        <v>65</v>
      </c>
      <c r="O149">
        <v>102.74160000000001</v>
      </c>
    </row>
    <row r="150" spans="14:15">
      <c r="N150">
        <v>65</v>
      </c>
      <c r="O150">
        <v>53.313000000000002</v>
      </c>
    </row>
    <row r="151" spans="14:15">
      <c r="N151">
        <v>70</v>
      </c>
      <c r="O151">
        <v>63.874199999999988</v>
      </c>
    </row>
    <row r="152" spans="14:15">
      <c r="N152">
        <v>70</v>
      </c>
      <c r="O152">
        <v>37.83537333333333</v>
      </c>
    </row>
    <row r="153" spans="14:15">
      <c r="N153">
        <v>70</v>
      </c>
      <c r="O153">
        <v>33.419897333333331</v>
      </c>
    </row>
    <row r="154" spans="14:15">
      <c r="N154">
        <v>70</v>
      </c>
      <c r="O154">
        <v>43.712803333333341</v>
      </c>
    </row>
    <row r="155" spans="14:15">
      <c r="N155">
        <v>70</v>
      </c>
      <c r="O155">
        <v>149.00080000000003</v>
      </c>
    </row>
    <row r="156" spans="14:15">
      <c r="N156">
        <v>70</v>
      </c>
      <c r="O156">
        <v>72.147400000000005</v>
      </c>
    </row>
    <row r="157" spans="14:15">
      <c r="N157">
        <v>70</v>
      </c>
      <c r="O157">
        <v>109.6186</v>
      </c>
    </row>
    <row r="158" spans="14:15">
      <c r="N158">
        <v>70</v>
      </c>
      <c r="O158">
        <v>97.20359999999998</v>
      </c>
    </row>
    <row r="159" spans="14:15">
      <c r="N159">
        <v>70</v>
      </c>
      <c r="O159">
        <v>94.044599999999988</v>
      </c>
    </row>
    <row r="160" spans="14:15">
      <c r="N160">
        <v>75</v>
      </c>
      <c r="O160">
        <v>131.09720000000002</v>
      </c>
    </row>
    <row r="161" spans="14:15">
      <c r="N161">
        <v>75</v>
      </c>
      <c r="O161">
        <v>19.1646</v>
      </c>
    </row>
    <row r="162" spans="14:15">
      <c r="N162">
        <v>75</v>
      </c>
      <c r="O162">
        <v>79.347943999999998</v>
      </c>
    </row>
    <row r="163" spans="14:15">
      <c r="N163">
        <v>75</v>
      </c>
      <c r="O163">
        <v>78.812361333333342</v>
      </c>
    </row>
    <row r="164" spans="14:15">
      <c r="N164">
        <v>75</v>
      </c>
      <c r="O164">
        <v>68.858400000000003</v>
      </c>
    </row>
    <row r="165" spans="14:15">
      <c r="N165">
        <v>75</v>
      </c>
      <c r="O165">
        <v>106.68060000000001</v>
      </c>
    </row>
    <row r="166" spans="14:15">
      <c r="N166">
        <v>75</v>
      </c>
      <c r="O166">
        <v>66.653599999999997</v>
      </c>
    </row>
    <row r="167" spans="14:15">
      <c r="N167">
        <v>80</v>
      </c>
      <c r="O167">
        <v>235.46379999999996</v>
      </c>
    </row>
    <row r="168" spans="14:15">
      <c r="N168">
        <v>80</v>
      </c>
      <c r="O168">
        <v>76.172200000000004</v>
      </c>
    </row>
    <row r="169" spans="14:15">
      <c r="N169">
        <v>80</v>
      </c>
      <c r="O169">
        <v>38.026663999999997</v>
      </c>
    </row>
    <row r="170" spans="14:15">
      <c r="N170">
        <v>80</v>
      </c>
      <c r="O170">
        <v>37.66457066666667</v>
      </c>
    </row>
    <row r="171" spans="14:15">
      <c r="N171">
        <v>80</v>
      </c>
      <c r="O171">
        <v>45.121440000000007</v>
      </c>
    </row>
    <row r="172" spans="14:15">
      <c r="N172">
        <v>80</v>
      </c>
      <c r="O172">
        <v>124.8468</v>
      </c>
    </row>
    <row r="173" spans="14:15">
      <c r="N173">
        <v>80</v>
      </c>
      <c r="O173">
        <v>88.1374</v>
      </c>
    </row>
    <row r="174" spans="14:15">
      <c r="N174">
        <v>80</v>
      </c>
      <c r="O174">
        <v>86.876400000000004</v>
      </c>
    </row>
    <row r="175" spans="14:15">
      <c r="N175">
        <v>80</v>
      </c>
      <c r="O175">
        <v>101.3402</v>
      </c>
    </row>
    <row r="176" spans="14:15">
      <c r="N176">
        <v>80</v>
      </c>
      <c r="O176">
        <v>118.38060000000002</v>
      </c>
    </row>
    <row r="177" spans="14:15">
      <c r="N177">
        <v>85</v>
      </c>
      <c r="O177">
        <v>140.05419999999995</v>
      </c>
    </row>
    <row r="178" spans="14:15">
      <c r="N178">
        <v>85</v>
      </c>
      <c r="O178">
        <v>245.53360000000001</v>
      </c>
    </row>
    <row r="179" spans="14:15">
      <c r="N179">
        <v>85</v>
      </c>
      <c r="O179">
        <v>81.187599999999989</v>
      </c>
    </row>
    <row r="180" spans="14:15">
      <c r="N180">
        <v>100</v>
      </c>
      <c r="O180">
        <v>23.194600000000001</v>
      </c>
    </row>
    <row r="181" spans="14:15">
      <c r="N181">
        <v>100</v>
      </c>
      <c r="O181">
        <v>273.95159999999998</v>
      </c>
    </row>
    <row r="182" spans="14:15">
      <c r="N182">
        <v>150</v>
      </c>
      <c r="O182">
        <v>57.233800000000009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N3:O80"/>
  <sheetViews>
    <sheetView zoomScale="85" zoomScaleNormal="85" workbookViewId="0" xr3:uid="{F9CF3CF3-643B-5BE6-8B46-32C596A47465}"/>
  </sheetViews>
  <sheetFormatPr defaultRowHeight="13.15"/>
  <cols>
    <col min="14" max="14" width="41.28515625" bestFit="1" customWidth="1"/>
    <col min="15" max="15" width="32.85546875" bestFit="1" customWidth="1"/>
    <col min="16" max="17" width="31.7109375" bestFit="1" customWidth="1"/>
    <col min="18" max="19" width="5.28515625" bestFit="1" customWidth="1"/>
  </cols>
  <sheetData>
    <row r="3" spans="14:15">
      <c r="N3" s="29" t="s">
        <v>2</v>
      </c>
      <c r="O3" t="s">
        <v>11</v>
      </c>
    </row>
    <row r="4" spans="14:15">
      <c r="N4" s="29" t="s">
        <v>38</v>
      </c>
      <c r="O4" t="s">
        <v>15</v>
      </c>
    </row>
    <row r="5" spans="14:15">
      <c r="N5" s="29" t="s">
        <v>34</v>
      </c>
      <c r="O5" t="s">
        <v>1970</v>
      </c>
    </row>
    <row r="8" spans="14:15">
      <c r="N8" s="29" t="s">
        <v>28</v>
      </c>
      <c r="O8" s="29" t="s">
        <v>41</v>
      </c>
    </row>
    <row r="9" spans="14:15">
      <c r="N9">
        <v>19</v>
      </c>
      <c r="O9">
        <v>11.755466666666667</v>
      </c>
    </row>
    <row r="10" spans="14:15">
      <c r="N10">
        <v>20</v>
      </c>
      <c r="O10">
        <v>31.578299999999999</v>
      </c>
    </row>
    <row r="11" spans="14:15">
      <c r="N11">
        <v>20</v>
      </c>
      <c r="O11">
        <v>23.3142</v>
      </c>
    </row>
    <row r="12" spans="14:15">
      <c r="N12">
        <v>21</v>
      </c>
      <c r="O12">
        <v>20.697625000000002</v>
      </c>
    </row>
    <row r="13" spans="14:15">
      <c r="N13">
        <v>22</v>
      </c>
      <c r="O13">
        <v>14.46055</v>
      </c>
    </row>
    <row r="14" spans="14:15">
      <c r="N14">
        <v>23</v>
      </c>
      <c r="O14">
        <v>10.681125000000002</v>
      </c>
    </row>
    <row r="15" spans="14:15">
      <c r="N15">
        <v>24</v>
      </c>
      <c r="O15">
        <v>16.792533333333331</v>
      </c>
    </row>
    <row r="16" spans="14:15">
      <c r="N16">
        <v>26</v>
      </c>
      <c r="O16">
        <v>16.376100000000001</v>
      </c>
    </row>
    <row r="17" spans="14:15">
      <c r="N17">
        <v>27</v>
      </c>
      <c r="O17">
        <v>17.934800000000006</v>
      </c>
    </row>
    <row r="18" spans="14:15">
      <c r="N18">
        <v>28</v>
      </c>
      <c r="O18">
        <v>18.265866666666668</v>
      </c>
    </row>
    <row r="19" spans="14:15">
      <c r="N19">
        <v>28</v>
      </c>
      <c r="O19">
        <v>20.027799999999999</v>
      </c>
    </row>
    <row r="20" spans="14:15">
      <c r="N20">
        <v>28</v>
      </c>
      <c r="O20">
        <v>20.788733333333333</v>
      </c>
    </row>
    <row r="21" spans="14:15">
      <c r="N21">
        <v>29</v>
      </c>
      <c r="O21">
        <v>26.848575000000004</v>
      </c>
    </row>
    <row r="22" spans="14:15">
      <c r="N22">
        <v>29</v>
      </c>
      <c r="O22">
        <v>26.789099999999998</v>
      </c>
    </row>
    <row r="23" spans="14:15">
      <c r="N23">
        <v>30</v>
      </c>
      <c r="O23">
        <v>20.003316666666667</v>
      </c>
    </row>
    <row r="24" spans="14:15">
      <c r="N24">
        <v>30</v>
      </c>
      <c r="O24">
        <v>16.712799999999998</v>
      </c>
    </row>
    <row r="25" spans="14:15">
      <c r="N25">
        <v>30</v>
      </c>
      <c r="O25">
        <v>23.010216666666668</v>
      </c>
    </row>
    <row r="26" spans="14:15">
      <c r="N26">
        <v>31</v>
      </c>
      <c r="O26">
        <v>30.06260833333333</v>
      </c>
    </row>
    <row r="27" spans="14:15">
      <c r="N27">
        <v>32</v>
      </c>
      <c r="O27">
        <v>16.6738</v>
      </c>
    </row>
    <row r="28" spans="14:15">
      <c r="N28">
        <v>35</v>
      </c>
      <c r="O28">
        <v>22.3444</v>
      </c>
    </row>
    <row r="29" spans="14:15">
      <c r="N29">
        <v>35</v>
      </c>
      <c r="O29">
        <v>25.214799999999993</v>
      </c>
    </row>
    <row r="30" spans="14:15">
      <c r="N30">
        <v>35</v>
      </c>
      <c r="O30">
        <v>38.011202666666669</v>
      </c>
    </row>
    <row r="31" spans="14:15">
      <c r="N31">
        <v>36</v>
      </c>
      <c r="O31">
        <v>17.976400000000002</v>
      </c>
    </row>
    <row r="32" spans="14:15">
      <c r="N32">
        <v>37</v>
      </c>
      <c r="O32">
        <v>28.787200000000006</v>
      </c>
    </row>
    <row r="33" spans="14:15">
      <c r="N33">
        <v>37</v>
      </c>
      <c r="O33">
        <v>45.931599999999996</v>
      </c>
    </row>
    <row r="34" spans="14:15">
      <c r="N34">
        <v>37</v>
      </c>
      <c r="O34">
        <v>24.226799999999997</v>
      </c>
    </row>
    <row r="35" spans="14:15">
      <c r="N35">
        <v>38</v>
      </c>
      <c r="O35">
        <v>29.8142</v>
      </c>
    </row>
    <row r="36" spans="14:15">
      <c r="N36">
        <v>40</v>
      </c>
      <c r="O36">
        <v>41.455959999999997</v>
      </c>
    </row>
    <row r="37" spans="14:15">
      <c r="N37">
        <v>40</v>
      </c>
      <c r="O37">
        <v>27.019200000000005</v>
      </c>
    </row>
    <row r="38" spans="14:15">
      <c r="N38">
        <v>40</v>
      </c>
      <c r="O38">
        <v>40.9968</v>
      </c>
    </row>
    <row r="39" spans="14:15">
      <c r="N39">
        <v>42</v>
      </c>
      <c r="O39">
        <v>30.976399999999995</v>
      </c>
    </row>
    <row r="40" spans="14:15">
      <c r="N40">
        <v>42</v>
      </c>
      <c r="O40">
        <v>29.296800000000005</v>
      </c>
    </row>
    <row r="41" spans="14:15">
      <c r="N41">
        <v>42</v>
      </c>
      <c r="O41">
        <v>32.752200000000002</v>
      </c>
    </row>
    <row r="42" spans="14:15">
      <c r="N42">
        <v>42</v>
      </c>
      <c r="O42">
        <v>26.540799999999997</v>
      </c>
    </row>
    <row r="43" spans="14:15">
      <c r="N43">
        <v>42</v>
      </c>
      <c r="O43">
        <v>40.832999999999991</v>
      </c>
    </row>
    <row r="44" spans="14:15">
      <c r="N44">
        <v>42</v>
      </c>
      <c r="O44">
        <v>25.347399999999997</v>
      </c>
    </row>
    <row r="45" spans="14:15">
      <c r="N45">
        <v>42</v>
      </c>
      <c r="O45">
        <v>26.116999999999997</v>
      </c>
    </row>
    <row r="46" spans="14:15">
      <c r="N46">
        <v>43</v>
      </c>
      <c r="O46">
        <v>52.130104000000003</v>
      </c>
    </row>
    <row r="47" spans="14:15">
      <c r="N47">
        <v>45</v>
      </c>
      <c r="O47">
        <v>28.99</v>
      </c>
    </row>
    <row r="48" spans="14:15">
      <c r="N48">
        <v>45</v>
      </c>
      <c r="O48">
        <v>40.93548333333333</v>
      </c>
    </row>
    <row r="49" spans="14:15">
      <c r="N49">
        <v>45</v>
      </c>
      <c r="O49">
        <v>29.644992000000002</v>
      </c>
    </row>
    <row r="50" spans="14:15">
      <c r="N50">
        <v>45</v>
      </c>
      <c r="O50">
        <v>62.966800000000006</v>
      </c>
    </row>
    <row r="51" spans="14:15">
      <c r="N51">
        <v>46</v>
      </c>
      <c r="O51">
        <v>34.314799999999998</v>
      </c>
    </row>
    <row r="52" spans="14:15">
      <c r="N52">
        <v>47</v>
      </c>
      <c r="O52">
        <v>41.111199999999997</v>
      </c>
    </row>
    <row r="53" spans="14:15">
      <c r="N53">
        <v>47</v>
      </c>
      <c r="O53">
        <v>36.428600000000003</v>
      </c>
    </row>
    <row r="54" spans="14:15">
      <c r="N54">
        <v>47</v>
      </c>
      <c r="O54">
        <v>48.474400000000003</v>
      </c>
    </row>
    <row r="55" spans="14:15">
      <c r="N55">
        <v>48</v>
      </c>
      <c r="O55">
        <v>37.681800000000003</v>
      </c>
    </row>
    <row r="56" spans="14:15">
      <c r="N56">
        <v>50</v>
      </c>
      <c r="O56">
        <v>73.319999999999993</v>
      </c>
    </row>
    <row r="57" spans="14:15">
      <c r="N57">
        <v>50</v>
      </c>
      <c r="O57">
        <v>37.983400000000003</v>
      </c>
    </row>
    <row r="58" spans="14:15">
      <c r="N58">
        <v>52</v>
      </c>
      <c r="O58">
        <v>41.480400000000003</v>
      </c>
    </row>
    <row r="59" spans="14:15">
      <c r="N59">
        <v>52</v>
      </c>
      <c r="O59">
        <v>57.304416000000003</v>
      </c>
    </row>
    <row r="60" spans="14:15">
      <c r="N60">
        <v>52</v>
      </c>
      <c r="O60">
        <v>40.432600000000001</v>
      </c>
    </row>
    <row r="61" spans="14:15">
      <c r="N61">
        <v>52</v>
      </c>
      <c r="O61">
        <v>39.1066</v>
      </c>
    </row>
    <row r="62" spans="14:15">
      <c r="N62">
        <v>55</v>
      </c>
      <c r="O62">
        <v>64.290199999999999</v>
      </c>
    </row>
    <row r="63" spans="14:15">
      <c r="N63">
        <v>55</v>
      </c>
      <c r="O63">
        <v>31.257503333333332</v>
      </c>
    </row>
    <row r="64" spans="14:15">
      <c r="N64">
        <v>57</v>
      </c>
      <c r="O64">
        <v>45.060599999999994</v>
      </c>
    </row>
    <row r="65" spans="14:15">
      <c r="N65">
        <v>58</v>
      </c>
      <c r="O65">
        <v>69.383348666666663</v>
      </c>
    </row>
    <row r="66" spans="14:15">
      <c r="N66">
        <v>58</v>
      </c>
      <c r="O66">
        <v>59.865416000000003</v>
      </c>
    </row>
    <row r="67" spans="14:15">
      <c r="N67">
        <v>60</v>
      </c>
      <c r="O67">
        <v>39.020799999999994</v>
      </c>
    </row>
    <row r="68" spans="14:15">
      <c r="N68">
        <v>62</v>
      </c>
      <c r="O68">
        <v>48.401599999999995</v>
      </c>
    </row>
    <row r="69" spans="14:15">
      <c r="N69">
        <v>62</v>
      </c>
      <c r="O69">
        <v>47.377200000000002</v>
      </c>
    </row>
    <row r="70" spans="14:15">
      <c r="N70">
        <v>63</v>
      </c>
      <c r="O70">
        <v>67.884266666666676</v>
      </c>
    </row>
    <row r="71" spans="14:15">
      <c r="N71">
        <v>65</v>
      </c>
      <c r="O71">
        <v>65.44241599999998</v>
      </c>
    </row>
    <row r="72" spans="14:15">
      <c r="N72">
        <v>65</v>
      </c>
      <c r="O72">
        <v>75.236199999999997</v>
      </c>
    </row>
    <row r="73" spans="14:15">
      <c r="N73">
        <v>65</v>
      </c>
      <c r="O73">
        <v>37.821766666666662</v>
      </c>
    </row>
    <row r="74" spans="14:15">
      <c r="N74">
        <v>75</v>
      </c>
      <c r="O74">
        <v>44.984203333333326</v>
      </c>
    </row>
    <row r="75" spans="14:15">
      <c r="N75">
        <v>110</v>
      </c>
      <c r="O75">
        <v>194.5034</v>
      </c>
    </row>
    <row r="76" spans="14:15">
      <c r="N76">
        <v>111</v>
      </c>
      <c r="O76">
        <v>190.15879999999996</v>
      </c>
    </row>
    <row r="77" spans="14:15">
      <c r="N77">
        <v>120</v>
      </c>
      <c r="O77">
        <v>75.639893333333362</v>
      </c>
    </row>
    <row r="78" spans="14:15">
      <c r="N78">
        <v>135</v>
      </c>
      <c r="O78">
        <v>242.8374</v>
      </c>
    </row>
    <row r="79" spans="14:15">
      <c r="N79">
        <v>136</v>
      </c>
      <c r="O79">
        <v>285.19920000000008</v>
      </c>
    </row>
    <row r="80" spans="14:15">
      <c r="N80">
        <v>136</v>
      </c>
      <c r="O80">
        <v>236.10079999999999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3:O83"/>
  <sheetViews>
    <sheetView zoomScale="85" zoomScaleNormal="85" workbookViewId="0" xr3:uid="{78B4E459-6924-5F8B-B7BA-2DD04133E49E}"/>
  </sheetViews>
  <sheetFormatPr defaultRowHeight="13.15"/>
  <cols>
    <col min="14" max="14" width="41.28515625" bestFit="1" customWidth="1"/>
    <col min="15" max="15" width="32.85546875" bestFit="1" customWidth="1"/>
    <col min="16" max="17" width="31.7109375" bestFit="1" customWidth="1"/>
    <col min="18" max="19" width="5.28515625" bestFit="1" customWidth="1"/>
  </cols>
  <sheetData>
    <row r="3" spans="14:15">
      <c r="N3" s="29" t="s">
        <v>2</v>
      </c>
      <c r="O3" t="s">
        <v>14</v>
      </c>
    </row>
    <row r="4" spans="14:15">
      <c r="N4" s="29" t="s">
        <v>38</v>
      </c>
      <c r="O4" t="s">
        <v>15</v>
      </c>
    </row>
    <row r="5" spans="14:15">
      <c r="N5" s="29" t="s">
        <v>34</v>
      </c>
      <c r="O5" t="s">
        <v>1970</v>
      </c>
    </row>
    <row r="8" spans="14:15">
      <c r="N8" s="29" t="s">
        <v>28</v>
      </c>
      <c r="O8" s="29" t="s">
        <v>41</v>
      </c>
    </row>
    <row r="9" spans="14:15">
      <c r="N9">
        <v>17</v>
      </c>
      <c r="O9">
        <v>10.562825</v>
      </c>
    </row>
    <row r="10" spans="14:15">
      <c r="N10">
        <v>19</v>
      </c>
      <c r="O10">
        <v>10.195683333333333</v>
      </c>
    </row>
    <row r="11" spans="14:15">
      <c r="N11">
        <v>19</v>
      </c>
      <c r="O11">
        <v>21.667806333333331</v>
      </c>
    </row>
    <row r="12" spans="14:15">
      <c r="N12">
        <v>19</v>
      </c>
      <c r="O12">
        <v>24.744091666666662</v>
      </c>
    </row>
    <row r="13" spans="14:15">
      <c r="N13">
        <v>19</v>
      </c>
      <c r="O13">
        <v>19.769641666666669</v>
      </c>
    </row>
    <row r="14" spans="14:15">
      <c r="N14">
        <v>21</v>
      </c>
      <c r="O14">
        <v>25.669366666666665</v>
      </c>
    </row>
    <row r="15" spans="14:15">
      <c r="N15">
        <v>22</v>
      </c>
      <c r="O15">
        <v>13.93946666666667</v>
      </c>
    </row>
    <row r="16" spans="14:15">
      <c r="N16">
        <v>22</v>
      </c>
      <c r="O16">
        <v>14.566283333333333</v>
      </c>
    </row>
    <row r="17" spans="14:15">
      <c r="N17">
        <v>25</v>
      </c>
      <c r="O17">
        <v>30.560075000000001</v>
      </c>
    </row>
    <row r="18" spans="14:15">
      <c r="N18">
        <v>26</v>
      </c>
      <c r="O18">
        <v>23.877750000000006</v>
      </c>
    </row>
    <row r="19" spans="14:15">
      <c r="N19">
        <v>26</v>
      </c>
      <c r="O19">
        <v>23.396750000000001</v>
      </c>
    </row>
    <row r="20" spans="14:15">
      <c r="N20">
        <v>27</v>
      </c>
      <c r="O20">
        <v>37.400675</v>
      </c>
    </row>
    <row r="21" spans="14:15">
      <c r="N21">
        <v>27</v>
      </c>
      <c r="O21">
        <v>17.469075000000004</v>
      </c>
    </row>
    <row r="22" spans="14:15">
      <c r="N22">
        <v>28</v>
      </c>
      <c r="O22">
        <v>16.538166666666665</v>
      </c>
    </row>
    <row r="23" spans="14:15">
      <c r="N23">
        <v>28</v>
      </c>
      <c r="O23">
        <v>24.141242666666667</v>
      </c>
    </row>
    <row r="24" spans="14:15">
      <c r="N24">
        <v>28</v>
      </c>
      <c r="O24">
        <v>34.748904666666668</v>
      </c>
    </row>
    <row r="25" spans="14:15">
      <c r="N25">
        <v>30</v>
      </c>
      <c r="O25">
        <v>63.422016666666657</v>
      </c>
    </row>
    <row r="26" spans="14:15">
      <c r="N26">
        <v>30</v>
      </c>
      <c r="O26">
        <v>19.230250000000002</v>
      </c>
    </row>
    <row r="27" spans="14:15">
      <c r="N27">
        <v>30</v>
      </c>
      <c r="O27">
        <v>21.180466666666664</v>
      </c>
    </row>
    <row r="28" spans="14:15">
      <c r="N28">
        <v>31</v>
      </c>
      <c r="O28">
        <v>28.121924999999997</v>
      </c>
    </row>
    <row r="29" spans="14:15">
      <c r="N29">
        <v>31</v>
      </c>
      <c r="O29">
        <v>30.996961666666671</v>
      </c>
    </row>
    <row r="30" spans="14:15">
      <c r="N30">
        <v>31</v>
      </c>
      <c r="O30">
        <v>30.439955000000005</v>
      </c>
    </row>
    <row r="31" spans="14:15">
      <c r="N31">
        <v>32</v>
      </c>
      <c r="O31">
        <v>69.145266666666672</v>
      </c>
    </row>
    <row r="32" spans="14:15">
      <c r="N32">
        <v>32</v>
      </c>
      <c r="O32">
        <v>38.994799999999998</v>
      </c>
    </row>
    <row r="33" spans="14:15">
      <c r="N33">
        <v>33</v>
      </c>
      <c r="O33">
        <v>31.462599999999998</v>
      </c>
    </row>
    <row r="34" spans="14:15">
      <c r="N34">
        <v>35</v>
      </c>
      <c r="O34">
        <v>46.883494666666671</v>
      </c>
    </row>
    <row r="35" spans="14:15">
      <c r="N35">
        <v>35</v>
      </c>
      <c r="O35">
        <v>87.050600000000003</v>
      </c>
    </row>
    <row r="36" spans="14:15">
      <c r="N36">
        <v>35</v>
      </c>
      <c r="O36">
        <v>37.458200000000005</v>
      </c>
    </row>
    <row r="37" spans="14:15">
      <c r="N37">
        <v>35</v>
      </c>
      <c r="O37">
        <v>43.282199999999996</v>
      </c>
    </row>
    <row r="38" spans="14:15">
      <c r="N38">
        <v>35</v>
      </c>
      <c r="O38">
        <v>28.007199999999997</v>
      </c>
    </row>
    <row r="39" spans="14:15">
      <c r="N39">
        <v>36</v>
      </c>
      <c r="O39">
        <v>30.638400000000008</v>
      </c>
    </row>
    <row r="40" spans="14:15">
      <c r="N40">
        <v>36</v>
      </c>
      <c r="O40">
        <v>48.295000000000002</v>
      </c>
    </row>
    <row r="41" spans="14:15">
      <c r="N41">
        <v>37</v>
      </c>
      <c r="O41">
        <v>43.206800000000001</v>
      </c>
    </row>
    <row r="42" spans="14:15">
      <c r="N42">
        <v>37</v>
      </c>
      <c r="O42">
        <v>44.085599999999999</v>
      </c>
    </row>
    <row r="43" spans="14:15">
      <c r="N43">
        <v>37</v>
      </c>
      <c r="O43">
        <v>48.555</v>
      </c>
    </row>
    <row r="44" spans="14:15">
      <c r="N44">
        <v>40</v>
      </c>
      <c r="O44">
        <v>24.7</v>
      </c>
    </row>
    <row r="45" spans="14:15">
      <c r="N45">
        <v>40</v>
      </c>
      <c r="O45">
        <v>59.666966666666667</v>
      </c>
    </row>
    <row r="46" spans="14:15">
      <c r="N46">
        <v>40</v>
      </c>
      <c r="O46">
        <v>49.597955333333331</v>
      </c>
    </row>
    <row r="47" spans="14:15">
      <c r="N47">
        <v>40</v>
      </c>
      <c r="O47">
        <v>27.983314666666669</v>
      </c>
    </row>
    <row r="48" spans="14:15">
      <c r="N48">
        <v>40</v>
      </c>
      <c r="O48">
        <v>38.889933333333332</v>
      </c>
    </row>
    <row r="49" spans="14:15">
      <c r="N49">
        <v>42</v>
      </c>
      <c r="O49">
        <v>28.308799999999998</v>
      </c>
    </row>
    <row r="50" spans="14:15">
      <c r="N50">
        <v>42</v>
      </c>
      <c r="O50">
        <v>49.306400000000004</v>
      </c>
    </row>
    <row r="51" spans="14:15">
      <c r="N51">
        <v>42</v>
      </c>
      <c r="O51">
        <v>59.734999999999999</v>
      </c>
    </row>
    <row r="52" spans="14:15">
      <c r="N52">
        <v>45</v>
      </c>
      <c r="O52">
        <v>25.323566666666665</v>
      </c>
    </row>
    <row r="53" spans="14:15">
      <c r="N53">
        <v>45</v>
      </c>
      <c r="O53">
        <v>50.148799999999994</v>
      </c>
    </row>
    <row r="54" spans="14:15">
      <c r="N54">
        <v>45</v>
      </c>
      <c r="O54">
        <v>26.915200000000002</v>
      </c>
    </row>
    <row r="55" spans="14:15">
      <c r="N55">
        <v>50</v>
      </c>
      <c r="O55">
        <v>44.479066666666675</v>
      </c>
    </row>
    <row r="56" spans="14:15">
      <c r="N56">
        <v>50</v>
      </c>
      <c r="O56">
        <v>29.945759999999993</v>
      </c>
    </row>
    <row r="57" spans="14:15">
      <c r="N57">
        <v>50</v>
      </c>
      <c r="O57">
        <v>87.885858666666678</v>
      </c>
    </row>
    <row r="58" spans="14:15">
      <c r="N58">
        <v>50</v>
      </c>
      <c r="O58">
        <v>91.228037333333333</v>
      </c>
    </row>
    <row r="59" spans="14:15">
      <c r="N59">
        <v>55</v>
      </c>
      <c r="O59">
        <v>61.110399999999998</v>
      </c>
    </row>
    <row r="60" spans="14:15">
      <c r="N60">
        <v>55</v>
      </c>
      <c r="O60">
        <v>28.087384</v>
      </c>
    </row>
    <row r="61" spans="14:15">
      <c r="N61">
        <v>55</v>
      </c>
      <c r="O61">
        <v>71.010333333333321</v>
      </c>
    </row>
    <row r="62" spans="14:15">
      <c r="N62">
        <v>60</v>
      </c>
      <c r="O62">
        <v>60.070399999999992</v>
      </c>
    </row>
    <row r="63" spans="14:15">
      <c r="N63">
        <v>60</v>
      </c>
      <c r="O63">
        <v>36.939239999999998</v>
      </c>
    </row>
    <row r="64" spans="14:15">
      <c r="N64">
        <v>60</v>
      </c>
      <c r="O64">
        <v>47.561800000000005</v>
      </c>
    </row>
    <row r="65" spans="14:15">
      <c r="N65">
        <v>60</v>
      </c>
      <c r="O65">
        <v>40.812200000000004</v>
      </c>
    </row>
    <row r="66" spans="14:15">
      <c r="N66">
        <v>65</v>
      </c>
      <c r="O66">
        <v>118.46119999999999</v>
      </c>
    </row>
    <row r="67" spans="14:15">
      <c r="N67">
        <v>70</v>
      </c>
      <c r="O67">
        <v>32.200479999999999</v>
      </c>
    </row>
    <row r="68" spans="14:15">
      <c r="N68">
        <v>70</v>
      </c>
      <c r="O68">
        <v>28.835949999999997</v>
      </c>
    </row>
    <row r="69" spans="14:15">
      <c r="N69">
        <v>70</v>
      </c>
      <c r="O69">
        <v>152.1832</v>
      </c>
    </row>
    <row r="70" spans="14:15">
      <c r="N70">
        <v>75</v>
      </c>
      <c r="O70">
        <v>58.828977999999992</v>
      </c>
    </row>
    <row r="71" spans="14:15">
      <c r="N71">
        <v>75</v>
      </c>
      <c r="O71">
        <v>67.717832000000001</v>
      </c>
    </row>
    <row r="72" spans="14:15">
      <c r="N72">
        <v>75</v>
      </c>
      <c r="O72">
        <v>23.56926</v>
      </c>
    </row>
    <row r="73" spans="14:15">
      <c r="N73">
        <v>80</v>
      </c>
      <c r="O73">
        <v>24.59556666666667</v>
      </c>
    </row>
    <row r="74" spans="14:15">
      <c r="N74">
        <v>80</v>
      </c>
      <c r="O74">
        <v>124.8468</v>
      </c>
    </row>
    <row r="75" spans="14:15">
      <c r="N75">
        <v>85</v>
      </c>
      <c r="O75">
        <v>244.79260000000002</v>
      </c>
    </row>
    <row r="76" spans="14:15">
      <c r="N76">
        <v>90</v>
      </c>
      <c r="O76">
        <v>77.804271999999997</v>
      </c>
    </row>
    <row r="77" spans="14:15">
      <c r="N77">
        <v>100</v>
      </c>
      <c r="O77">
        <v>379.48858999999999</v>
      </c>
    </row>
    <row r="78" spans="14:15">
      <c r="N78">
        <v>100</v>
      </c>
      <c r="O78">
        <v>274.21159999999998</v>
      </c>
    </row>
    <row r="79" spans="14:15">
      <c r="N79">
        <v>110</v>
      </c>
      <c r="O79">
        <v>371.16299999999995</v>
      </c>
    </row>
    <row r="80" spans="14:15">
      <c r="N80">
        <v>120</v>
      </c>
      <c r="O80">
        <v>88.521991999999997</v>
      </c>
    </row>
    <row r="81" spans="14:15">
      <c r="N81">
        <v>130</v>
      </c>
      <c r="O81">
        <v>413.387</v>
      </c>
    </row>
    <row r="82" spans="14:15">
      <c r="N82">
        <v>130</v>
      </c>
      <c r="O82">
        <v>115.82627333333332</v>
      </c>
    </row>
    <row r="83" spans="14:15">
      <c r="N83">
        <v>160</v>
      </c>
      <c r="O83">
        <v>126.02215599999998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R24"/>
  <sheetViews>
    <sheetView zoomScale="70" zoomScaleNormal="70" workbookViewId="0" xr3:uid="{9B253EF2-77E0-53E3-AE26-4D66ECD923F3}"/>
  </sheetViews>
  <sheetFormatPr defaultColWidth="8.85546875" defaultRowHeight="13.15"/>
  <cols>
    <col min="1" max="1" width="29.7109375" style="30" customWidth="1"/>
    <col min="2" max="2" width="32.5703125" style="30" customWidth="1"/>
    <col min="3" max="3" width="18.85546875" style="30" customWidth="1"/>
    <col min="4" max="4" width="22" style="30" customWidth="1"/>
    <col min="5" max="5" width="14.140625" style="30" customWidth="1"/>
    <col min="6" max="6" width="15.85546875" style="30" customWidth="1"/>
    <col min="7" max="7" width="14.5703125" style="30" customWidth="1"/>
    <col min="8" max="8" width="12.140625" style="30" customWidth="1"/>
    <col min="9" max="12" width="15.85546875" style="30" customWidth="1"/>
    <col min="13" max="13" width="8.85546875" style="86"/>
    <col min="14" max="14" width="16.85546875" style="86" customWidth="1"/>
    <col min="15" max="15" width="17.28515625" style="86" customWidth="1"/>
    <col min="16" max="16" width="8.85546875" style="86"/>
    <col min="17" max="17" width="15.7109375" style="86" customWidth="1"/>
    <col min="18" max="18" width="12.7109375" style="86" bestFit="1" customWidth="1"/>
    <col min="19" max="642" width="8.85546875" style="86"/>
    <col min="643" max="16384" width="8.85546875" style="30"/>
  </cols>
  <sheetData>
    <row r="1" spans="1:642" ht="45" customHeight="1">
      <c r="A1" s="31"/>
      <c r="B1" s="142" t="s">
        <v>1971</v>
      </c>
      <c r="C1" s="161" t="s">
        <v>1972</v>
      </c>
      <c r="D1" s="162"/>
      <c r="E1" s="162"/>
      <c r="F1" s="162"/>
      <c r="G1" s="162"/>
      <c r="H1" s="163"/>
      <c r="I1" s="164" t="s">
        <v>1973</v>
      </c>
      <c r="J1" s="165"/>
      <c r="K1" s="165"/>
      <c r="L1" s="165"/>
      <c r="M1" s="166" t="s">
        <v>1974</v>
      </c>
      <c r="N1" s="167"/>
      <c r="O1" s="166" t="s">
        <v>1975</v>
      </c>
      <c r="P1" s="168"/>
      <c r="Q1" s="168"/>
      <c r="R1" s="136" t="s">
        <v>1976</v>
      </c>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c r="KM1" s="174"/>
      <c r="KN1" s="174"/>
      <c r="KO1" s="174"/>
      <c r="KP1" s="174"/>
      <c r="KQ1" s="174"/>
      <c r="KR1" s="174"/>
      <c r="KS1" s="174"/>
      <c r="KT1" s="174"/>
      <c r="KU1" s="174"/>
      <c r="KV1" s="174"/>
      <c r="KW1" s="174"/>
      <c r="KX1" s="174"/>
      <c r="KY1" s="174"/>
      <c r="KZ1" s="174"/>
      <c r="LA1" s="174"/>
      <c r="LB1" s="174"/>
      <c r="LC1" s="174"/>
      <c r="LD1" s="174"/>
      <c r="LE1" s="174"/>
      <c r="LF1" s="174"/>
      <c r="LG1" s="174"/>
      <c r="LH1" s="174"/>
      <c r="LI1" s="174"/>
      <c r="LJ1" s="174"/>
      <c r="LK1" s="174"/>
      <c r="LL1" s="174"/>
      <c r="LM1" s="174"/>
      <c r="LN1" s="174"/>
      <c r="LO1" s="174"/>
      <c r="LP1" s="174"/>
      <c r="LQ1" s="174"/>
      <c r="LR1" s="174"/>
      <c r="LS1" s="174"/>
      <c r="LT1" s="174"/>
      <c r="LU1" s="174"/>
      <c r="LV1" s="174"/>
      <c r="LW1" s="174"/>
      <c r="LX1" s="174"/>
      <c r="LY1" s="174"/>
      <c r="LZ1" s="174"/>
      <c r="MA1" s="174"/>
      <c r="MB1" s="174"/>
      <c r="MC1" s="174"/>
      <c r="MD1" s="174"/>
      <c r="ME1" s="174"/>
      <c r="MF1" s="174"/>
      <c r="MG1" s="174"/>
      <c r="MH1" s="174"/>
      <c r="MI1" s="174"/>
      <c r="MJ1" s="174"/>
      <c r="MK1" s="174"/>
      <c r="ML1" s="174"/>
      <c r="MM1" s="174"/>
      <c r="MN1" s="174"/>
      <c r="MO1" s="174"/>
      <c r="MP1" s="174"/>
      <c r="MQ1" s="174"/>
      <c r="MR1" s="174"/>
      <c r="MS1" s="174"/>
      <c r="MT1" s="174"/>
      <c r="MU1" s="174"/>
      <c r="MV1" s="174"/>
      <c r="MW1" s="174"/>
      <c r="MX1" s="174"/>
      <c r="MY1" s="174"/>
      <c r="MZ1" s="174"/>
      <c r="NA1" s="174"/>
      <c r="NB1" s="174"/>
      <c r="NC1" s="174"/>
      <c r="ND1" s="174"/>
      <c r="NE1" s="174"/>
      <c r="NF1" s="174"/>
      <c r="NG1" s="174"/>
      <c r="NH1" s="174"/>
      <c r="NI1" s="174"/>
      <c r="NJ1" s="174"/>
      <c r="NK1" s="174"/>
      <c r="NL1" s="174"/>
      <c r="NM1" s="174"/>
      <c r="NN1" s="174"/>
      <c r="NO1" s="174"/>
      <c r="NP1" s="174"/>
      <c r="NQ1" s="174"/>
      <c r="NR1" s="174"/>
      <c r="NS1" s="174"/>
      <c r="NT1" s="174"/>
      <c r="NU1" s="174"/>
      <c r="NV1" s="174"/>
      <c r="NW1" s="174"/>
      <c r="NX1" s="174"/>
      <c r="NY1" s="174"/>
      <c r="NZ1" s="174"/>
      <c r="OA1" s="174"/>
      <c r="OB1" s="174"/>
      <c r="OC1" s="174"/>
      <c r="OD1" s="174"/>
      <c r="OE1" s="174"/>
      <c r="OF1" s="174"/>
      <c r="OG1" s="174"/>
      <c r="OH1" s="174"/>
      <c r="OI1" s="174"/>
      <c r="OJ1" s="174"/>
      <c r="OK1" s="174"/>
      <c r="OL1" s="174"/>
      <c r="OM1" s="174"/>
      <c r="ON1" s="174"/>
      <c r="OO1" s="174"/>
      <c r="OP1" s="174"/>
      <c r="OQ1" s="174"/>
      <c r="OR1" s="174"/>
      <c r="OS1" s="174"/>
      <c r="OT1" s="174"/>
      <c r="OU1" s="174"/>
      <c r="OV1" s="174"/>
      <c r="OW1" s="174"/>
      <c r="OX1" s="174"/>
      <c r="OY1" s="174"/>
      <c r="OZ1" s="174"/>
      <c r="PA1" s="174"/>
      <c r="PB1" s="174"/>
      <c r="PC1" s="174"/>
      <c r="PD1" s="174"/>
      <c r="PE1" s="174"/>
      <c r="PF1" s="174"/>
      <c r="PG1" s="174"/>
      <c r="PH1" s="174"/>
      <c r="PI1" s="174"/>
      <c r="PJ1" s="174"/>
      <c r="PK1" s="174"/>
      <c r="PL1" s="174"/>
      <c r="PM1" s="174"/>
      <c r="PN1" s="174"/>
      <c r="PO1" s="174"/>
      <c r="PP1" s="174"/>
      <c r="PQ1" s="174"/>
      <c r="PR1" s="174"/>
      <c r="PS1" s="174"/>
      <c r="PT1" s="174"/>
      <c r="PU1" s="174"/>
      <c r="PV1" s="174"/>
      <c r="PW1" s="174"/>
      <c r="PX1" s="174"/>
      <c r="PY1" s="174"/>
      <c r="PZ1" s="174"/>
      <c r="QA1" s="174"/>
      <c r="QB1" s="174"/>
      <c r="QC1" s="174"/>
      <c r="QD1" s="174"/>
      <c r="QE1" s="174"/>
      <c r="QF1" s="174"/>
      <c r="QG1" s="174"/>
      <c r="QH1" s="174"/>
      <c r="QI1" s="174"/>
      <c r="QJ1" s="174"/>
      <c r="QK1" s="174"/>
      <c r="QL1" s="174"/>
      <c r="QM1" s="174"/>
      <c r="QN1" s="174"/>
      <c r="QO1" s="174"/>
      <c r="QP1" s="174"/>
      <c r="QQ1" s="174"/>
      <c r="QR1" s="174"/>
      <c r="QS1" s="174"/>
      <c r="QT1" s="174"/>
      <c r="QU1" s="174"/>
      <c r="QV1" s="174"/>
      <c r="QW1" s="174"/>
      <c r="QX1" s="174"/>
      <c r="QY1" s="174"/>
      <c r="QZ1" s="174"/>
      <c r="RA1" s="174"/>
      <c r="RB1" s="174"/>
      <c r="RC1" s="174"/>
      <c r="RD1" s="174"/>
      <c r="RE1" s="174"/>
      <c r="RF1" s="174"/>
      <c r="RG1" s="174"/>
      <c r="RH1" s="174"/>
      <c r="RI1" s="174"/>
      <c r="RJ1" s="174"/>
      <c r="RK1" s="174"/>
      <c r="RL1" s="174"/>
      <c r="RM1" s="174"/>
      <c r="RN1" s="174"/>
      <c r="RO1" s="174"/>
      <c r="RP1" s="174"/>
      <c r="RQ1" s="174"/>
      <c r="RR1" s="174"/>
      <c r="RS1" s="174"/>
      <c r="RT1" s="174"/>
      <c r="RU1" s="174"/>
      <c r="RV1" s="174"/>
      <c r="RW1" s="174"/>
      <c r="RX1" s="174"/>
      <c r="RY1" s="174"/>
      <c r="RZ1" s="174"/>
      <c r="SA1" s="174"/>
      <c r="SB1" s="174"/>
      <c r="SC1" s="174"/>
      <c r="SD1" s="174"/>
      <c r="SE1" s="174"/>
      <c r="SF1" s="174"/>
      <c r="SG1" s="174"/>
      <c r="SH1" s="174"/>
      <c r="SI1" s="174"/>
      <c r="SJ1" s="174"/>
      <c r="SK1" s="174"/>
      <c r="SL1" s="174"/>
      <c r="SM1" s="174"/>
      <c r="SN1" s="174"/>
      <c r="SO1" s="174"/>
      <c r="SP1" s="174"/>
      <c r="SQ1" s="174"/>
      <c r="SR1" s="174"/>
      <c r="SS1" s="174"/>
      <c r="ST1" s="174"/>
      <c r="SU1" s="174"/>
      <c r="SV1" s="174"/>
      <c r="SW1" s="174"/>
      <c r="SX1" s="174"/>
      <c r="SY1" s="174"/>
      <c r="SZ1" s="174"/>
      <c r="TA1" s="174"/>
      <c r="TB1" s="174"/>
      <c r="TC1" s="174"/>
      <c r="TD1" s="174"/>
      <c r="TE1" s="174"/>
      <c r="TF1" s="174"/>
      <c r="TG1" s="174"/>
      <c r="TH1" s="174"/>
      <c r="TI1" s="174"/>
      <c r="TJ1" s="174"/>
      <c r="TK1" s="174"/>
      <c r="TL1" s="174"/>
      <c r="TM1" s="174"/>
      <c r="TN1" s="174"/>
      <c r="TO1" s="174"/>
      <c r="TP1" s="174"/>
      <c r="TQ1" s="174"/>
      <c r="TR1" s="174"/>
      <c r="TS1" s="174"/>
      <c r="TT1" s="174"/>
      <c r="TU1" s="174"/>
      <c r="TV1" s="174"/>
      <c r="TW1" s="174"/>
      <c r="TX1" s="174"/>
      <c r="TY1" s="174"/>
      <c r="TZ1" s="174"/>
      <c r="UA1" s="174"/>
      <c r="UB1" s="174"/>
      <c r="UC1" s="174"/>
      <c r="UD1" s="174"/>
      <c r="UE1" s="174"/>
      <c r="UF1" s="174"/>
      <c r="UG1" s="174"/>
      <c r="UH1" s="174"/>
      <c r="UI1" s="174"/>
      <c r="UJ1" s="174"/>
      <c r="UK1" s="174"/>
      <c r="UL1" s="174"/>
      <c r="UM1" s="174"/>
      <c r="UN1" s="174"/>
      <c r="UO1" s="174"/>
      <c r="UP1" s="174"/>
      <c r="UQ1" s="174"/>
      <c r="UR1" s="174"/>
      <c r="US1" s="174"/>
      <c r="UT1" s="174"/>
      <c r="UU1" s="174"/>
      <c r="UV1" s="174"/>
      <c r="UW1" s="174"/>
      <c r="UX1" s="174"/>
      <c r="UY1" s="174"/>
      <c r="UZ1" s="174"/>
      <c r="VA1" s="174"/>
      <c r="VB1" s="174"/>
      <c r="VC1" s="174"/>
      <c r="VD1" s="174"/>
      <c r="VE1" s="174"/>
      <c r="VF1" s="174"/>
      <c r="VG1" s="174"/>
      <c r="VH1" s="174"/>
      <c r="VI1" s="174"/>
      <c r="VJ1" s="174"/>
      <c r="VK1" s="174"/>
      <c r="VL1" s="174"/>
      <c r="VM1" s="174"/>
      <c r="VN1" s="174"/>
      <c r="VO1" s="174"/>
      <c r="VP1" s="174"/>
      <c r="VQ1" s="174"/>
      <c r="VR1" s="174"/>
      <c r="VS1" s="174"/>
      <c r="VT1" s="174"/>
      <c r="VU1" s="174"/>
      <c r="VV1" s="174"/>
      <c r="VW1" s="174"/>
      <c r="VX1" s="174"/>
      <c r="VY1" s="174"/>
      <c r="VZ1" s="174"/>
      <c r="WA1" s="174"/>
      <c r="WB1" s="174"/>
      <c r="WC1" s="174"/>
      <c r="WD1" s="174"/>
      <c r="WE1" s="174"/>
      <c r="WF1" s="174"/>
      <c r="WG1" s="174"/>
      <c r="WH1" s="174"/>
      <c r="WI1" s="174"/>
      <c r="WJ1" s="174"/>
      <c r="WK1" s="174"/>
      <c r="WL1" s="174"/>
      <c r="WM1" s="174"/>
      <c r="WN1" s="174"/>
      <c r="WO1" s="174"/>
      <c r="WP1" s="174"/>
      <c r="WQ1" s="174"/>
      <c r="WR1" s="174"/>
      <c r="WS1" s="174"/>
      <c r="WT1" s="174"/>
      <c r="WU1" s="174"/>
      <c r="WV1" s="174"/>
      <c r="WW1" s="174"/>
      <c r="WX1" s="174"/>
      <c r="WY1" s="174"/>
      <c r="WZ1" s="174"/>
      <c r="XA1" s="174"/>
      <c r="XB1" s="174"/>
      <c r="XC1" s="174"/>
      <c r="XD1" s="174"/>
      <c r="XE1" s="174"/>
      <c r="XF1" s="174"/>
      <c r="XG1" s="174"/>
      <c r="XH1" s="174"/>
      <c r="XI1" s="174"/>
      <c r="XJ1" s="174"/>
      <c r="XK1" s="174"/>
      <c r="XL1" s="174"/>
      <c r="XM1" s="174"/>
      <c r="XN1" s="174"/>
      <c r="XO1" s="174"/>
      <c r="XP1" s="174"/>
      <c r="XQ1" s="174"/>
      <c r="XR1" s="130"/>
    </row>
    <row r="2" spans="1:642" s="34" customFormat="1" ht="96">
      <c r="A2" s="33" t="s">
        <v>1977</v>
      </c>
      <c r="B2" s="32" t="s">
        <v>1978</v>
      </c>
      <c r="C2" s="175" t="s">
        <v>1979</v>
      </c>
      <c r="D2" s="140" t="s">
        <v>1980</v>
      </c>
      <c r="E2" s="140" t="s">
        <v>1981</v>
      </c>
      <c r="F2" s="85" t="s">
        <v>1982</v>
      </c>
      <c r="G2" s="133" t="s">
        <v>1983</v>
      </c>
      <c r="H2" s="124" t="s">
        <v>1984</v>
      </c>
      <c r="I2" s="85" t="s">
        <v>1985</v>
      </c>
      <c r="J2" s="85" t="s">
        <v>1986</v>
      </c>
      <c r="K2" s="85" t="s">
        <v>1987</v>
      </c>
      <c r="L2" s="85" t="s">
        <v>1988</v>
      </c>
      <c r="M2" s="123" t="s">
        <v>1989</v>
      </c>
      <c r="N2" s="124" t="s">
        <v>1990</v>
      </c>
      <c r="O2" s="125" t="s">
        <v>1991</v>
      </c>
      <c r="P2" s="126" t="s">
        <v>1992</v>
      </c>
      <c r="Q2" s="85" t="s">
        <v>1993</v>
      </c>
      <c r="R2" s="137" t="s">
        <v>1994</v>
      </c>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c r="IW2" s="176"/>
      <c r="IX2" s="176"/>
      <c r="IY2" s="176"/>
      <c r="IZ2" s="176"/>
      <c r="JA2" s="176"/>
      <c r="JB2" s="176"/>
      <c r="JC2" s="176"/>
      <c r="JD2" s="176"/>
      <c r="JE2" s="176"/>
      <c r="JF2" s="176"/>
      <c r="JG2" s="176"/>
      <c r="JH2" s="176"/>
      <c r="JI2" s="176"/>
      <c r="JJ2" s="176"/>
      <c r="JK2" s="176"/>
      <c r="JL2" s="176"/>
      <c r="JM2" s="176"/>
      <c r="JN2" s="176"/>
      <c r="JO2" s="176"/>
      <c r="JP2" s="176"/>
      <c r="JQ2" s="176"/>
      <c r="JR2" s="176"/>
      <c r="JS2" s="176"/>
      <c r="JT2" s="176"/>
      <c r="JU2" s="176"/>
      <c r="JV2" s="176"/>
      <c r="JW2" s="176"/>
      <c r="JX2" s="176"/>
      <c r="JY2" s="176"/>
      <c r="JZ2" s="176"/>
      <c r="KA2" s="176"/>
      <c r="KB2" s="176"/>
      <c r="KC2" s="176"/>
      <c r="KD2" s="176"/>
      <c r="KE2" s="176"/>
      <c r="KF2" s="176"/>
      <c r="KG2" s="176"/>
      <c r="KH2" s="176"/>
      <c r="KI2" s="176"/>
      <c r="KJ2" s="176"/>
      <c r="KK2" s="176"/>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6"/>
      <c r="VB2" s="176"/>
      <c r="VC2" s="176"/>
      <c r="VD2" s="176"/>
      <c r="VE2" s="176"/>
      <c r="VF2" s="176"/>
      <c r="VG2" s="176"/>
      <c r="VH2" s="176"/>
      <c r="VI2" s="176"/>
      <c r="VJ2" s="176"/>
      <c r="VK2" s="176"/>
      <c r="VL2" s="176"/>
      <c r="VM2" s="176"/>
      <c r="VN2" s="176"/>
      <c r="VO2" s="176"/>
      <c r="VP2" s="176"/>
      <c r="VQ2" s="176"/>
      <c r="VR2" s="176"/>
      <c r="VS2" s="176"/>
      <c r="VT2" s="176"/>
      <c r="VU2" s="176"/>
      <c r="VV2" s="176"/>
      <c r="VW2" s="176"/>
      <c r="VX2" s="176"/>
      <c r="VY2" s="176"/>
      <c r="VZ2" s="176"/>
      <c r="WA2" s="176"/>
      <c r="WB2" s="176"/>
      <c r="WC2" s="176"/>
      <c r="WD2" s="176"/>
      <c r="WE2" s="176"/>
      <c r="WF2" s="176"/>
      <c r="WG2" s="176"/>
      <c r="WH2" s="176"/>
      <c r="WI2" s="176"/>
      <c r="WJ2" s="176"/>
      <c r="WK2" s="176"/>
      <c r="WL2" s="176"/>
      <c r="WM2" s="176"/>
      <c r="WN2" s="176"/>
      <c r="WO2" s="176"/>
      <c r="WP2" s="176"/>
      <c r="WQ2" s="176"/>
      <c r="WR2" s="176"/>
      <c r="WS2" s="176"/>
      <c r="WT2" s="176"/>
      <c r="WU2" s="176"/>
      <c r="WV2" s="176"/>
      <c r="WW2" s="176"/>
      <c r="WX2" s="176"/>
      <c r="WY2" s="176"/>
      <c r="WZ2" s="176"/>
      <c r="XA2" s="176"/>
      <c r="XB2" s="176"/>
      <c r="XC2" s="176"/>
      <c r="XD2" s="176"/>
      <c r="XE2" s="176"/>
      <c r="XF2" s="176"/>
      <c r="XG2" s="176"/>
      <c r="XH2" s="176"/>
      <c r="XI2" s="176"/>
      <c r="XJ2" s="176"/>
      <c r="XK2" s="176"/>
      <c r="XL2" s="176"/>
      <c r="XM2" s="176"/>
      <c r="XN2" s="176"/>
      <c r="XO2" s="176"/>
      <c r="XP2" s="176"/>
      <c r="XQ2" s="176"/>
      <c r="XR2" s="177"/>
    </row>
    <row r="3" spans="1:642" ht="39" customHeight="1">
      <c r="A3" s="37" t="s">
        <v>1995</v>
      </c>
      <c r="B3" s="117" t="s">
        <v>1996</v>
      </c>
      <c r="C3" s="178">
        <v>65.654766236406644</v>
      </c>
      <c r="D3" s="179">
        <v>50</v>
      </c>
      <c r="E3" s="180" t="s">
        <v>1997</v>
      </c>
      <c r="F3" s="35">
        <f>IF(ISNUMBER(C3),C3-D3,"")</f>
        <v>15.654766236406644</v>
      </c>
      <c r="G3" s="64">
        <f>CommElecRate</f>
        <v>0.108</v>
      </c>
      <c r="H3" s="36">
        <f>IF(ISNUMBER(F3),F3*G3,"")</f>
        <v>1.6907147535319176</v>
      </c>
      <c r="I3" s="181">
        <v>1625422</v>
      </c>
      <c r="J3" s="181">
        <v>1546942.4299463136</v>
      </c>
      <c r="K3" s="181">
        <v>1472252.0561233978</v>
      </c>
      <c r="L3" s="181">
        <v>1401167.9263557312</v>
      </c>
      <c r="M3" s="127">
        <v>4</v>
      </c>
      <c r="N3" s="169" t="s">
        <v>1998</v>
      </c>
      <c r="O3" s="181">
        <f>SUM(I3:L3)</f>
        <v>6045784.4124254417</v>
      </c>
      <c r="P3" s="38">
        <f t="shared" ref="P3:P6" si="0">2019+MAX($M$3:$M$6)-1</f>
        <v>2022</v>
      </c>
      <c r="Q3" s="171" t="s">
        <v>1999</v>
      </c>
      <c r="R3" s="182">
        <f>O3*F3*kWh2TWh</f>
        <v>9.4645341692231391E-2</v>
      </c>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4"/>
      <c r="VB3" s="174"/>
      <c r="VC3" s="174"/>
      <c r="VD3" s="174"/>
      <c r="VE3" s="174"/>
      <c r="VF3" s="174"/>
      <c r="VG3" s="174"/>
      <c r="VH3" s="174"/>
      <c r="VI3" s="174"/>
      <c r="VJ3" s="174"/>
      <c r="VK3" s="174"/>
      <c r="VL3" s="174"/>
      <c r="VM3" s="174"/>
      <c r="VN3" s="174"/>
      <c r="VO3" s="174"/>
      <c r="VP3" s="174"/>
      <c r="VQ3" s="174"/>
      <c r="VR3" s="174"/>
      <c r="VS3" s="174"/>
      <c r="VT3" s="174"/>
      <c r="VU3" s="174"/>
      <c r="VV3" s="174"/>
      <c r="VW3" s="174"/>
      <c r="VX3" s="174"/>
      <c r="VY3" s="174"/>
      <c r="VZ3" s="174"/>
      <c r="WA3" s="174"/>
      <c r="WB3" s="174"/>
      <c r="WC3" s="174"/>
      <c r="WD3" s="174"/>
      <c r="WE3" s="174"/>
      <c r="WF3" s="174"/>
      <c r="WG3" s="174"/>
      <c r="WH3" s="174"/>
      <c r="WI3" s="174"/>
      <c r="WJ3" s="174"/>
      <c r="WK3" s="174"/>
      <c r="WL3" s="174"/>
      <c r="WM3" s="174"/>
      <c r="WN3" s="174"/>
      <c r="WO3" s="174"/>
      <c r="WP3" s="174"/>
      <c r="WQ3" s="174"/>
      <c r="WR3" s="174"/>
      <c r="WS3" s="174"/>
      <c r="WT3" s="174"/>
      <c r="WU3" s="174"/>
      <c r="WV3" s="174"/>
      <c r="WW3" s="174"/>
      <c r="WX3" s="174"/>
      <c r="WY3" s="174"/>
      <c r="WZ3" s="174"/>
      <c r="XA3" s="174"/>
      <c r="XB3" s="174"/>
      <c r="XC3" s="174"/>
      <c r="XD3" s="174"/>
      <c r="XE3" s="174"/>
      <c r="XF3" s="174"/>
      <c r="XG3" s="174"/>
      <c r="XH3" s="174"/>
      <c r="XI3" s="174"/>
      <c r="XJ3" s="174"/>
      <c r="XK3" s="174"/>
      <c r="XL3" s="174"/>
      <c r="XM3" s="174"/>
      <c r="XN3" s="174"/>
      <c r="XO3" s="174"/>
      <c r="XP3" s="174"/>
      <c r="XQ3" s="174"/>
      <c r="XR3" s="130"/>
    </row>
    <row r="4" spans="1:642" ht="27" customHeight="1">
      <c r="A4" s="37"/>
      <c r="B4" s="118" t="s">
        <v>2000</v>
      </c>
      <c r="C4" s="178">
        <v>56.91012921264366</v>
      </c>
      <c r="D4" s="183">
        <v>39</v>
      </c>
      <c r="E4" s="184"/>
      <c r="F4" s="38">
        <f>IF(ISNUMBER(C4),C4-D4,"")</f>
        <v>17.91012921264366</v>
      </c>
      <c r="G4" s="65">
        <f>CommElecRate</f>
        <v>0.108</v>
      </c>
      <c r="H4" s="39">
        <f>IF(ISNUMBER(F4),F4*G4,"")</f>
        <v>1.9342939549655154</v>
      </c>
      <c r="I4" s="181">
        <v>1147447</v>
      </c>
      <c r="J4" s="181">
        <v>1161409.8663514024</v>
      </c>
      <c r="K4" s="181">
        <v>1175542.6417589504</v>
      </c>
      <c r="L4" s="181">
        <v>1189847.3937843204</v>
      </c>
      <c r="M4" s="127">
        <v>4</v>
      </c>
      <c r="N4" s="170"/>
      <c r="O4" s="181">
        <f t="shared" ref="O4:O6" si="1">SUM(I4:L4)</f>
        <v>4674246.9018946737</v>
      </c>
      <c r="P4" s="38">
        <f t="shared" si="0"/>
        <v>2022</v>
      </c>
      <c r="Q4" s="172"/>
      <c r="R4" s="182">
        <f>O4*F4*kWh2TWh</f>
        <v>8.3716365984732935E-2</v>
      </c>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4"/>
      <c r="VB4" s="174"/>
      <c r="VC4" s="174"/>
      <c r="VD4" s="174"/>
      <c r="VE4" s="174"/>
      <c r="VF4" s="174"/>
      <c r="VG4" s="174"/>
      <c r="VH4" s="174"/>
      <c r="VI4" s="174"/>
      <c r="VJ4" s="174"/>
      <c r="VK4" s="174"/>
      <c r="VL4" s="174"/>
      <c r="VM4" s="174"/>
      <c r="VN4" s="174"/>
      <c r="VO4" s="174"/>
      <c r="VP4" s="174"/>
      <c r="VQ4" s="174"/>
      <c r="VR4" s="174"/>
      <c r="VS4" s="174"/>
      <c r="VT4" s="174"/>
      <c r="VU4" s="174"/>
      <c r="VV4" s="174"/>
      <c r="VW4" s="174"/>
      <c r="VX4" s="174"/>
      <c r="VY4" s="174"/>
      <c r="VZ4" s="174"/>
      <c r="WA4" s="174"/>
      <c r="WB4" s="174"/>
      <c r="WC4" s="174"/>
      <c r="WD4" s="174"/>
      <c r="WE4" s="174"/>
      <c r="WF4" s="174"/>
      <c r="WG4" s="174"/>
      <c r="WH4" s="174"/>
      <c r="WI4" s="174"/>
      <c r="WJ4" s="174"/>
      <c r="WK4" s="174"/>
      <c r="WL4" s="174"/>
      <c r="WM4" s="174"/>
      <c r="WN4" s="174"/>
      <c r="WO4" s="174"/>
      <c r="WP4" s="174"/>
      <c r="WQ4" s="174"/>
      <c r="WR4" s="174"/>
      <c r="WS4" s="174"/>
      <c r="WT4" s="174"/>
      <c r="WU4" s="174"/>
      <c r="WV4" s="174"/>
      <c r="WW4" s="174"/>
      <c r="WX4" s="174"/>
      <c r="WY4" s="174"/>
      <c r="WZ4" s="174"/>
      <c r="XA4" s="174"/>
      <c r="XB4" s="174"/>
      <c r="XC4" s="174"/>
      <c r="XD4" s="174"/>
      <c r="XE4" s="174"/>
      <c r="XF4" s="174"/>
      <c r="XG4" s="174"/>
      <c r="XH4" s="174"/>
      <c r="XI4" s="174"/>
      <c r="XJ4" s="174"/>
      <c r="XK4" s="174"/>
      <c r="XL4" s="174"/>
      <c r="XM4" s="174"/>
      <c r="XN4" s="174"/>
      <c r="XO4" s="174"/>
      <c r="XP4" s="174"/>
      <c r="XQ4" s="174"/>
      <c r="XR4" s="130"/>
    </row>
    <row r="5" spans="1:642" ht="27" customHeight="1">
      <c r="A5" s="185"/>
      <c r="B5" s="118" t="s">
        <v>2001</v>
      </c>
      <c r="C5" s="178">
        <v>155.84216061403507</v>
      </c>
      <c r="D5" s="183">
        <v>132</v>
      </c>
      <c r="E5" s="184"/>
      <c r="F5" s="38">
        <f>IF(ISNUMBER(C5),C5-D5,"")</f>
        <v>23.842160614035066</v>
      </c>
      <c r="G5" s="65">
        <f>CommElecRate</f>
        <v>0.108</v>
      </c>
      <c r="H5" s="39">
        <f>IF(ISNUMBER(F5),F5*G5,"")</f>
        <v>2.574953346315787</v>
      </c>
      <c r="I5" s="181">
        <v>1605251</v>
      </c>
      <c r="J5" s="181">
        <v>1509638.5786326125</v>
      </c>
      <c r="K5" s="181">
        <v>1419721.0517831133</v>
      </c>
      <c r="L5" s="181">
        <v>1335159.2185076706</v>
      </c>
      <c r="M5" s="129">
        <v>4</v>
      </c>
      <c r="N5" s="170"/>
      <c r="O5" s="181">
        <f t="shared" si="1"/>
        <v>5869769.8489233973</v>
      </c>
      <c r="P5" s="38">
        <f t="shared" si="0"/>
        <v>2022</v>
      </c>
      <c r="Q5" s="172"/>
      <c r="R5" s="182">
        <f>O5*F5*kWh2TWh</f>
        <v>0.13994799550545198</v>
      </c>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4"/>
      <c r="VB5" s="174"/>
      <c r="VC5" s="174"/>
      <c r="VD5" s="174"/>
      <c r="VE5" s="174"/>
      <c r="VF5" s="174"/>
      <c r="VG5" s="174"/>
      <c r="VH5" s="174"/>
      <c r="VI5" s="174"/>
      <c r="VJ5" s="174"/>
      <c r="VK5" s="174"/>
      <c r="VL5" s="174"/>
      <c r="VM5" s="174"/>
      <c r="VN5" s="174"/>
      <c r="VO5" s="174"/>
      <c r="VP5" s="174"/>
      <c r="VQ5" s="174"/>
      <c r="VR5" s="174"/>
      <c r="VS5" s="174"/>
      <c r="VT5" s="174"/>
      <c r="VU5" s="174"/>
      <c r="VV5" s="174"/>
      <c r="VW5" s="174"/>
      <c r="VX5" s="174"/>
      <c r="VY5" s="174"/>
      <c r="VZ5" s="174"/>
      <c r="WA5" s="174"/>
      <c r="WB5" s="174"/>
      <c r="WC5" s="174"/>
      <c r="WD5" s="174"/>
      <c r="WE5" s="174"/>
      <c r="WF5" s="174"/>
      <c r="WG5" s="174"/>
      <c r="WH5" s="174"/>
      <c r="WI5" s="174"/>
      <c r="WJ5" s="174"/>
      <c r="WK5" s="174"/>
      <c r="WL5" s="174"/>
      <c r="WM5" s="174"/>
      <c r="WN5" s="174"/>
      <c r="WO5" s="174"/>
      <c r="WP5" s="174"/>
      <c r="WQ5" s="174"/>
      <c r="WR5" s="174"/>
      <c r="WS5" s="174"/>
      <c r="WT5" s="174"/>
      <c r="WU5" s="174"/>
      <c r="WV5" s="174"/>
      <c r="WW5" s="174"/>
      <c r="WX5" s="174"/>
      <c r="WY5" s="174"/>
      <c r="WZ5" s="174"/>
      <c r="XA5" s="174"/>
      <c r="XB5" s="174"/>
      <c r="XC5" s="174"/>
      <c r="XD5" s="174"/>
      <c r="XE5" s="174"/>
      <c r="XF5" s="174"/>
      <c r="XG5" s="174"/>
      <c r="XH5" s="174"/>
      <c r="XI5" s="174"/>
      <c r="XJ5" s="174"/>
      <c r="XK5" s="174"/>
      <c r="XL5" s="174"/>
      <c r="XM5" s="174"/>
      <c r="XN5" s="174"/>
      <c r="XO5" s="174"/>
      <c r="XP5" s="174"/>
      <c r="XQ5" s="174"/>
      <c r="XR5" s="130"/>
    </row>
    <row r="6" spans="1:642" ht="27" customHeight="1">
      <c r="A6" s="185"/>
      <c r="B6" s="118" t="s">
        <v>2002</v>
      </c>
      <c r="C6" s="178">
        <v>70.596717840277776</v>
      </c>
      <c r="D6" s="183">
        <v>49</v>
      </c>
      <c r="E6" s="184"/>
      <c r="F6" s="38">
        <f>IF(ISNUMBER(C6),C6-D6,"")</f>
        <v>21.596717840277776</v>
      </c>
      <c r="G6" s="65">
        <f>CommElecRate</f>
        <v>0.108</v>
      </c>
      <c r="H6" s="39">
        <f>IF(ISNUMBER(F6),F6*G6,"")</f>
        <v>2.3324455267499999</v>
      </c>
      <c r="I6" s="181">
        <v>581342</v>
      </c>
      <c r="J6" s="181">
        <v>560552.06387097097</v>
      </c>
      <c r="K6" s="181">
        <v>540505.61684861081</v>
      </c>
      <c r="L6" s="181">
        <v>521176.07029655704</v>
      </c>
      <c r="M6" s="129">
        <v>4</v>
      </c>
      <c r="N6" s="170"/>
      <c r="O6" s="181">
        <f t="shared" si="1"/>
        <v>2203575.7510161391</v>
      </c>
      <c r="P6" s="38">
        <f t="shared" si="0"/>
        <v>2022</v>
      </c>
      <c r="Q6" s="172"/>
      <c r="R6" s="182">
        <f>O6*F6*kWh2TWh</f>
        <v>4.7590003734373748E-2</v>
      </c>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4"/>
      <c r="VB6" s="174"/>
      <c r="VC6" s="174"/>
      <c r="VD6" s="174"/>
      <c r="VE6" s="174"/>
      <c r="VF6" s="174"/>
      <c r="VG6" s="174"/>
      <c r="VH6" s="174"/>
      <c r="VI6" s="174"/>
      <c r="VJ6" s="174"/>
      <c r="VK6" s="174"/>
      <c r="VL6" s="174"/>
      <c r="VM6" s="174"/>
      <c r="VN6" s="174"/>
      <c r="VO6" s="174"/>
      <c r="VP6" s="174"/>
      <c r="VQ6" s="174"/>
      <c r="VR6" s="174"/>
      <c r="VS6" s="174"/>
      <c r="VT6" s="174"/>
      <c r="VU6" s="174"/>
      <c r="VV6" s="174"/>
      <c r="VW6" s="174"/>
      <c r="VX6" s="174"/>
      <c r="VY6" s="174"/>
      <c r="VZ6" s="174"/>
      <c r="WA6" s="174"/>
      <c r="WB6" s="174"/>
      <c r="WC6" s="174"/>
      <c r="WD6" s="174"/>
      <c r="WE6" s="174"/>
      <c r="WF6" s="174"/>
      <c r="WG6" s="174"/>
      <c r="WH6" s="174"/>
      <c r="WI6" s="174"/>
      <c r="WJ6" s="174"/>
      <c r="WK6" s="174"/>
      <c r="WL6" s="174"/>
      <c r="WM6" s="174"/>
      <c r="WN6" s="174"/>
      <c r="WO6" s="174"/>
      <c r="WP6" s="174"/>
      <c r="WQ6" s="174"/>
      <c r="WR6" s="174"/>
      <c r="WS6" s="174"/>
      <c r="WT6" s="174"/>
      <c r="WU6" s="174"/>
      <c r="WV6" s="174"/>
      <c r="WW6" s="174"/>
      <c r="WX6" s="174"/>
      <c r="WY6" s="174"/>
      <c r="WZ6" s="174"/>
      <c r="XA6" s="174"/>
      <c r="XB6" s="174"/>
      <c r="XC6" s="174"/>
      <c r="XD6" s="174"/>
      <c r="XE6" s="174"/>
      <c r="XF6" s="174"/>
      <c r="XG6" s="174"/>
      <c r="XH6" s="174"/>
      <c r="XI6" s="174"/>
      <c r="XJ6" s="174"/>
      <c r="XK6" s="174"/>
      <c r="XL6" s="174"/>
      <c r="XM6" s="174"/>
      <c r="XN6" s="174"/>
      <c r="XO6" s="174"/>
      <c r="XP6" s="174"/>
      <c r="XQ6" s="174"/>
      <c r="XR6" s="130"/>
    </row>
    <row r="7" spans="1:642" s="45" customFormat="1" ht="14.45">
      <c r="A7" s="41" t="s">
        <v>2003</v>
      </c>
      <c r="B7" s="119"/>
      <c r="C7" s="42">
        <f>SUMPRODUCT(C3:C6,I3:I6)/SUM(I3:I6)</f>
        <v>93.402203664574117</v>
      </c>
      <c r="D7" s="42">
        <f t="array" ref="D7">SUM(IF(ISERROR(D3:D6*$I3:$I6),0,D3:D6*$I3:$I6))/SUM($I3:$I6)</f>
        <v>73.879066519715238</v>
      </c>
      <c r="E7" s="40"/>
      <c r="F7" s="42">
        <f t="array" ref="F7">SUM(IF(ISERROR(F3:F6*$I3:$I6),0,F3:F6*$I3:$I6))/SUM($I3:$I6)</f>
        <v>19.523137144858868</v>
      </c>
      <c r="G7" s="43">
        <f t="array" ref="G7">SUM(IF(ISERROR(G3:G6*$I3:$I6),0,G3:G6*$I3:$I6))/SUM($I3:$I6)</f>
        <v>0.10800000000000001</v>
      </c>
      <c r="H7" s="44">
        <f t="array" ref="H7">SUM(IF(ISERROR(H3:H6*$I3:$I6),0,H3:H6*$I3:$I6))/SUM($I3:$I6)</f>
        <v>2.1084988116447576</v>
      </c>
      <c r="I7" s="128"/>
      <c r="J7" s="40"/>
      <c r="K7" s="40"/>
      <c r="L7" s="40"/>
      <c r="M7" s="128"/>
      <c r="N7" s="41"/>
      <c r="O7" s="40"/>
      <c r="P7" s="40"/>
      <c r="Q7" s="40"/>
      <c r="R7" s="138"/>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4"/>
      <c r="VB7" s="174"/>
      <c r="VC7" s="174"/>
      <c r="VD7" s="174"/>
      <c r="VE7" s="174"/>
      <c r="VF7" s="174"/>
      <c r="VG7" s="174"/>
      <c r="VH7" s="174"/>
      <c r="VI7" s="174"/>
      <c r="VJ7" s="174"/>
      <c r="VK7" s="174"/>
      <c r="VL7" s="174"/>
      <c r="VM7" s="174"/>
      <c r="VN7" s="174"/>
      <c r="VO7" s="174"/>
      <c r="VP7" s="174"/>
      <c r="VQ7" s="174"/>
      <c r="VR7" s="174"/>
      <c r="VS7" s="174"/>
      <c r="VT7" s="174"/>
      <c r="VU7" s="174"/>
      <c r="VV7" s="174"/>
      <c r="VW7" s="174"/>
      <c r="VX7" s="174"/>
      <c r="VY7" s="174"/>
      <c r="VZ7" s="174"/>
      <c r="WA7" s="174"/>
      <c r="WB7" s="174"/>
      <c r="WC7" s="174"/>
      <c r="WD7" s="174"/>
      <c r="WE7" s="174"/>
      <c r="WF7" s="174"/>
      <c r="WG7" s="174"/>
      <c r="WH7" s="174"/>
      <c r="WI7" s="174"/>
      <c r="WJ7" s="174"/>
      <c r="WK7" s="174"/>
      <c r="WL7" s="174"/>
      <c r="WM7" s="174"/>
      <c r="WN7" s="174"/>
      <c r="WO7" s="174"/>
      <c r="WP7" s="174"/>
      <c r="WQ7" s="174"/>
      <c r="WR7" s="174"/>
      <c r="WS7" s="174"/>
      <c r="WT7" s="174"/>
      <c r="WU7" s="174"/>
      <c r="WV7" s="174"/>
      <c r="WW7" s="174"/>
      <c r="WX7" s="174"/>
      <c r="WY7" s="174"/>
      <c r="WZ7" s="174"/>
      <c r="XA7" s="174"/>
      <c r="XB7" s="174"/>
      <c r="XC7" s="174"/>
      <c r="XD7" s="174"/>
      <c r="XE7" s="174"/>
      <c r="XF7" s="174"/>
      <c r="XG7" s="174"/>
      <c r="XH7" s="174"/>
      <c r="XI7" s="174"/>
      <c r="XJ7" s="174"/>
      <c r="XK7" s="174"/>
      <c r="XL7" s="174"/>
      <c r="XM7" s="174"/>
      <c r="XN7" s="174"/>
      <c r="XO7" s="174"/>
      <c r="XP7" s="174"/>
      <c r="XQ7" s="174"/>
      <c r="XR7" s="186"/>
    </row>
    <row r="8" spans="1:642" s="45" customFormat="1" ht="14.45">
      <c r="A8" s="47" t="s">
        <v>2004</v>
      </c>
      <c r="B8" s="120"/>
      <c r="C8" s="46"/>
      <c r="D8" s="46"/>
      <c r="E8" s="46"/>
      <c r="F8" s="46"/>
      <c r="G8" s="46"/>
      <c r="H8" s="47"/>
      <c r="I8" s="48">
        <f t="array" ref="I8">SUM(IF(ISERROR(I3:I6),0,I3:I6))</f>
        <v>4959462</v>
      </c>
      <c r="J8" s="48">
        <f t="array" ref="J8">SUM(IF(ISERROR(J3:J6),0,J3:J6))</f>
        <v>4778542.9388012998</v>
      </c>
      <c r="K8" s="48">
        <f t="array" ref="K8">SUM(IF(ISERROR(K3:K6),0,K3:K6))</f>
        <v>4608021.3665140718</v>
      </c>
      <c r="L8" s="48">
        <f t="array" ref="L8">SUM(IF(ISERROR(L3:L6),0,L3:L6))</f>
        <v>4447350.6089442791</v>
      </c>
      <c r="M8" s="132"/>
      <c r="N8" s="47"/>
      <c r="O8" s="48">
        <f t="shared" ref="O8" si="2">SUM(O3:O6)</f>
        <v>18793376.914259654</v>
      </c>
      <c r="P8" s="46"/>
      <c r="Q8" s="46"/>
      <c r="R8" s="139">
        <f t="shared" ref="R8" si="3">SUM(R3:R6)</f>
        <v>0.36589970691679008</v>
      </c>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4"/>
      <c r="VB8" s="174"/>
      <c r="VC8" s="174"/>
      <c r="VD8" s="174"/>
      <c r="VE8" s="174"/>
      <c r="VF8" s="174"/>
      <c r="VG8" s="174"/>
      <c r="VH8" s="174"/>
      <c r="VI8" s="174"/>
      <c r="VJ8" s="174"/>
      <c r="VK8" s="174"/>
      <c r="VL8" s="174"/>
      <c r="VM8" s="174"/>
      <c r="VN8" s="174"/>
      <c r="VO8" s="174"/>
      <c r="VP8" s="174"/>
      <c r="VQ8" s="174"/>
      <c r="VR8" s="174"/>
      <c r="VS8" s="174"/>
      <c r="VT8" s="174"/>
      <c r="VU8" s="174"/>
      <c r="VV8" s="174"/>
      <c r="VW8" s="174"/>
      <c r="VX8" s="174"/>
      <c r="VY8" s="174"/>
      <c r="VZ8" s="174"/>
      <c r="WA8" s="174"/>
      <c r="WB8" s="174"/>
      <c r="WC8" s="174"/>
      <c r="WD8" s="174"/>
      <c r="WE8" s="174"/>
      <c r="WF8" s="174"/>
      <c r="WG8" s="174"/>
      <c r="WH8" s="174"/>
      <c r="WI8" s="174"/>
      <c r="WJ8" s="174"/>
      <c r="WK8" s="174"/>
      <c r="WL8" s="174"/>
      <c r="WM8" s="174"/>
      <c r="WN8" s="174"/>
      <c r="WO8" s="174"/>
      <c r="WP8" s="174"/>
      <c r="WQ8" s="174"/>
      <c r="WR8" s="174"/>
      <c r="WS8" s="174"/>
      <c r="WT8" s="174"/>
      <c r="WU8" s="174"/>
      <c r="WV8" s="174"/>
      <c r="WW8" s="174"/>
      <c r="WX8" s="174"/>
      <c r="WY8" s="174"/>
      <c r="WZ8" s="174"/>
      <c r="XA8" s="174"/>
      <c r="XB8" s="174"/>
      <c r="XC8" s="174"/>
      <c r="XD8" s="174"/>
      <c r="XE8" s="174"/>
      <c r="XF8" s="174"/>
      <c r="XG8" s="174"/>
      <c r="XH8" s="174"/>
      <c r="XI8" s="174"/>
      <c r="XJ8" s="174"/>
      <c r="XK8" s="174"/>
      <c r="XL8" s="174"/>
      <c r="XM8" s="174"/>
      <c r="XN8" s="174"/>
      <c r="XO8" s="174"/>
      <c r="XP8" s="174"/>
      <c r="XQ8" s="174"/>
      <c r="XR8" s="186"/>
    </row>
    <row r="12" spans="1:642" ht="15" customHeight="1">
      <c r="A12" s="130"/>
      <c r="B12" s="130"/>
      <c r="C12" s="130"/>
      <c r="D12" s="130"/>
      <c r="E12" s="130"/>
      <c r="F12" s="130"/>
      <c r="G12" s="130"/>
      <c r="H12" s="130"/>
      <c r="I12" s="130"/>
      <c r="J12" s="130"/>
      <c r="K12" s="130"/>
      <c r="L12" s="130"/>
      <c r="M12" s="174"/>
      <c r="N12" s="174"/>
      <c r="O12" s="174"/>
      <c r="P12" s="174"/>
      <c r="Q12" s="174"/>
      <c r="R12" s="131"/>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c r="IW12" s="174"/>
      <c r="IX12" s="174"/>
      <c r="IY12" s="174"/>
      <c r="IZ12" s="174"/>
      <c r="JA12" s="174"/>
      <c r="JB12" s="174"/>
      <c r="JC12" s="174"/>
      <c r="JD12" s="174"/>
      <c r="JE12" s="174"/>
      <c r="JF12" s="174"/>
      <c r="JG12" s="174"/>
      <c r="JH12" s="174"/>
      <c r="JI12" s="174"/>
      <c r="JJ12" s="174"/>
      <c r="JK12" s="174"/>
      <c r="JL12" s="174"/>
      <c r="JM12" s="174"/>
      <c r="JN12" s="174"/>
      <c r="JO12" s="174"/>
      <c r="JP12" s="174"/>
      <c r="JQ12" s="174"/>
      <c r="JR12" s="174"/>
      <c r="JS12" s="174"/>
      <c r="JT12" s="174"/>
      <c r="JU12" s="174"/>
      <c r="JV12" s="174"/>
      <c r="JW12" s="174"/>
      <c r="JX12" s="174"/>
      <c r="JY12" s="174"/>
      <c r="JZ12" s="174"/>
      <c r="KA12" s="174"/>
      <c r="KB12" s="174"/>
      <c r="KC12" s="174"/>
      <c r="KD12" s="174"/>
      <c r="KE12" s="174"/>
      <c r="KF12" s="174"/>
      <c r="KG12" s="174"/>
      <c r="KH12" s="174"/>
      <c r="KI12" s="174"/>
      <c r="KJ12" s="174"/>
      <c r="KK12" s="174"/>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4"/>
      <c r="VB12" s="174"/>
      <c r="VC12" s="174"/>
      <c r="VD12" s="174"/>
      <c r="VE12" s="174"/>
      <c r="VF12" s="174"/>
      <c r="VG12" s="174"/>
      <c r="VH12" s="174"/>
      <c r="VI12" s="174"/>
      <c r="VJ12" s="174"/>
      <c r="VK12" s="174"/>
      <c r="VL12" s="174"/>
      <c r="VM12" s="174"/>
      <c r="VN12" s="174"/>
      <c r="VO12" s="174"/>
      <c r="VP12" s="174"/>
      <c r="VQ12" s="174"/>
      <c r="VR12" s="174"/>
      <c r="VS12" s="174"/>
      <c r="VT12" s="174"/>
      <c r="VU12" s="174"/>
      <c r="VV12" s="174"/>
      <c r="VW12" s="174"/>
      <c r="VX12" s="174"/>
      <c r="VY12" s="174"/>
      <c r="VZ12" s="174"/>
      <c r="WA12" s="174"/>
      <c r="WB12" s="174"/>
      <c r="WC12" s="174"/>
      <c r="WD12" s="174"/>
      <c r="WE12" s="174"/>
      <c r="WF12" s="174"/>
      <c r="WG12" s="174"/>
      <c r="WH12" s="174"/>
      <c r="WI12" s="174"/>
      <c r="WJ12" s="174"/>
      <c r="WK12" s="174"/>
      <c r="WL12" s="174"/>
      <c r="WM12" s="174"/>
      <c r="WN12" s="174"/>
      <c r="WO12" s="174"/>
      <c r="WP12" s="174"/>
      <c r="WQ12" s="174"/>
      <c r="WR12" s="174"/>
      <c r="WS12" s="174"/>
      <c r="WT12" s="174"/>
      <c r="WU12" s="174"/>
      <c r="WV12" s="174"/>
      <c r="WW12" s="174"/>
      <c r="WX12" s="174"/>
      <c r="WY12" s="174"/>
      <c r="WZ12" s="174"/>
      <c r="XA12" s="174"/>
      <c r="XB12" s="174"/>
      <c r="XC12" s="174"/>
      <c r="XD12" s="174"/>
      <c r="XE12" s="174"/>
      <c r="XF12" s="174"/>
      <c r="XG12" s="174"/>
      <c r="XH12" s="174"/>
      <c r="XI12" s="174"/>
      <c r="XJ12" s="174"/>
      <c r="XK12" s="174"/>
      <c r="XL12" s="174"/>
      <c r="XM12" s="174"/>
      <c r="XN12" s="174"/>
      <c r="XO12" s="174"/>
      <c r="XP12" s="174"/>
      <c r="XQ12" s="174"/>
      <c r="XR12" s="174"/>
    </row>
    <row r="18" spans="1:4" ht="14.45">
      <c r="A18" s="49" t="s">
        <v>2005</v>
      </c>
      <c r="B18" s="187"/>
      <c r="C18" s="50" t="s">
        <v>2006</v>
      </c>
      <c r="D18" s="50" t="s">
        <v>2007</v>
      </c>
    </row>
    <row r="19" spans="1:4">
      <c r="A19" s="130" t="s">
        <v>2008</v>
      </c>
      <c r="B19" s="188">
        <v>0.108</v>
      </c>
      <c r="C19" s="130" t="s">
        <v>2009</v>
      </c>
      <c r="D19" s="134" t="s">
        <v>2010</v>
      </c>
    </row>
    <row r="20" spans="1:4">
      <c r="A20" s="130" t="s">
        <v>2011</v>
      </c>
      <c r="B20" s="188">
        <v>0.111</v>
      </c>
      <c r="C20" s="130" t="s">
        <v>2009</v>
      </c>
      <c r="D20" s="134" t="s">
        <v>2010</v>
      </c>
    </row>
    <row r="21" spans="1:4">
      <c r="A21" s="130" t="s">
        <v>2012</v>
      </c>
      <c r="B21" s="189">
        <v>1.0000000000000001E-9</v>
      </c>
      <c r="C21" s="130" t="s">
        <v>2013</v>
      </c>
      <c r="D21" s="130"/>
    </row>
    <row r="22" spans="1:4">
      <c r="A22" s="130" t="s">
        <v>2014</v>
      </c>
      <c r="B22" s="130">
        <v>1.54</v>
      </c>
      <c r="C22" s="130" t="s">
        <v>2015</v>
      </c>
      <c r="D22" s="130" t="s">
        <v>2016</v>
      </c>
    </row>
    <row r="23" spans="1:4">
      <c r="A23" s="130" t="s">
        <v>2017</v>
      </c>
      <c r="B23" s="130">
        <f>1/2204.62262/1000000</f>
        <v>4.5359237038037827E-10</v>
      </c>
      <c r="C23" s="130" t="s">
        <v>2018</v>
      </c>
      <c r="D23" s="130"/>
    </row>
    <row r="24" spans="1:4">
      <c r="A24" s="130" t="s">
        <v>2019</v>
      </c>
      <c r="B24" s="190">
        <v>10428</v>
      </c>
      <c r="C24" s="130" t="s">
        <v>2020</v>
      </c>
      <c r="D24" s="130" t="s">
        <v>2016</v>
      </c>
    </row>
  </sheetData>
  <mergeCells count="7">
    <mergeCell ref="E3:E6"/>
    <mergeCell ref="C1:H1"/>
    <mergeCell ref="I1:L1"/>
    <mergeCell ref="M1:N1"/>
    <mergeCell ref="O1:Q1"/>
    <mergeCell ref="N3:N6"/>
    <mergeCell ref="Q3:Q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802"/>
  <sheetViews>
    <sheetView zoomScale="85" zoomScaleNormal="85" workbookViewId="0" xr3:uid="{85D5C41F-068E-5C55-9968-509E7C2A5619}"/>
  </sheetViews>
  <sheetFormatPr defaultColWidth="9.140625" defaultRowHeight="14.45"/>
  <cols>
    <col min="1" max="1" width="10.42578125" style="121" customWidth="1"/>
    <col min="2" max="2" width="9.140625" style="121"/>
    <col min="3" max="3" width="21" style="121" customWidth="1"/>
    <col min="4" max="4" width="13.28515625" style="121" customWidth="1"/>
    <col min="5" max="5" width="13.7109375" style="121" customWidth="1"/>
    <col min="6" max="6" width="15.7109375" style="121" customWidth="1"/>
    <col min="7" max="7" width="28" style="121" customWidth="1"/>
    <col min="8" max="8" width="16" style="121" customWidth="1"/>
    <col min="9" max="9" width="16.42578125" style="121" customWidth="1"/>
    <col min="10" max="10" width="29.42578125" style="121" customWidth="1"/>
    <col min="11" max="11" width="25.28515625" style="121" customWidth="1"/>
    <col min="12" max="12" width="20.42578125" style="121" customWidth="1"/>
    <col min="13" max="13" width="27.28515625" style="121" customWidth="1"/>
    <col min="14" max="14" width="16.5703125" style="121" bestFit="1" customWidth="1"/>
    <col min="15" max="15" width="13.7109375" style="121" customWidth="1"/>
    <col min="16" max="16" width="13.28515625" style="121" customWidth="1"/>
    <col min="17" max="17" width="14.42578125" style="121" customWidth="1"/>
    <col min="18" max="18" width="23.7109375" style="121" customWidth="1"/>
    <col min="19" max="19" width="18.7109375" style="121" customWidth="1"/>
    <col min="20" max="20" width="17.7109375" style="121" customWidth="1"/>
    <col min="21" max="16384" width="9.140625" style="121"/>
  </cols>
  <sheetData>
    <row r="1" spans="1:20" ht="48" customHeight="1">
      <c r="A1" s="135" t="s">
        <v>2021</v>
      </c>
      <c r="B1" s="135" t="s">
        <v>2022</v>
      </c>
      <c r="C1" s="135" t="s">
        <v>17</v>
      </c>
      <c r="D1" s="135" t="s">
        <v>18</v>
      </c>
      <c r="E1" s="135" t="s">
        <v>19</v>
      </c>
      <c r="F1" s="135" t="s">
        <v>20</v>
      </c>
      <c r="G1" s="135" t="s">
        <v>21</v>
      </c>
      <c r="H1" s="135" t="s">
        <v>2023</v>
      </c>
      <c r="I1" s="135" t="s">
        <v>2024</v>
      </c>
      <c r="J1" s="135" t="s">
        <v>2025</v>
      </c>
      <c r="K1" s="135" t="s">
        <v>2026</v>
      </c>
      <c r="L1" s="135" t="s">
        <v>2027</v>
      </c>
      <c r="M1" s="135" t="s">
        <v>2028</v>
      </c>
      <c r="N1" s="135" t="s">
        <v>2029</v>
      </c>
      <c r="O1" s="135" t="s">
        <v>2030</v>
      </c>
      <c r="P1" s="135" t="s">
        <v>2031</v>
      </c>
      <c r="Q1" s="135" t="s">
        <v>2032</v>
      </c>
      <c r="R1" s="135" t="s">
        <v>2033</v>
      </c>
      <c r="S1" s="135" t="s">
        <v>2034</v>
      </c>
      <c r="T1" s="135" t="s">
        <v>2035</v>
      </c>
    </row>
    <row r="2" spans="1:20" ht="43.15">
      <c r="A2" s="121">
        <v>1</v>
      </c>
      <c r="B2" s="121">
        <v>2217481</v>
      </c>
      <c r="C2" s="121" t="s">
        <v>2036</v>
      </c>
      <c r="D2" s="121" t="s">
        <v>2037</v>
      </c>
      <c r="E2" s="122" t="s">
        <v>2038</v>
      </c>
      <c r="F2" s="121" t="s">
        <v>2039</v>
      </c>
      <c r="G2" s="121" t="s">
        <v>2040</v>
      </c>
      <c r="H2" s="121" t="s">
        <v>2041</v>
      </c>
      <c r="I2" s="121" t="s">
        <v>2042</v>
      </c>
      <c r="J2" s="121">
        <v>0</v>
      </c>
      <c r="K2" s="121">
        <v>0</v>
      </c>
      <c r="L2" s="121">
        <v>0</v>
      </c>
      <c r="M2" s="121">
        <v>0</v>
      </c>
      <c r="N2" s="121">
        <v>0</v>
      </c>
      <c r="O2" s="121">
        <v>0.46</v>
      </c>
      <c r="P2" s="121">
        <v>0.5</v>
      </c>
      <c r="Q2" s="121">
        <v>0</v>
      </c>
      <c r="R2" s="121">
        <v>0.5</v>
      </c>
      <c r="S2" s="121">
        <v>4.0296000000000003</v>
      </c>
      <c r="T2" s="121">
        <v>4.38</v>
      </c>
    </row>
    <row r="3" spans="1:20" ht="43.15">
      <c r="A3" s="121">
        <v>2</v>
      </c>
      <c r="B3" s="121">
        <v>2217479</v>
      </c>
      <c r="C3" s="121" t="s">
        <v>2036</v>
      </c>
      <c r="D3" s="121" t="s">
        <v>2037</v>
      </c>
      <c r="E3" s="122" t="s">
        <v>2043</v>
      </c>
      <c r="F3" s="121" t="s">
        <v>2044</v>
      </c>
      <c r="G3" s="121" t="s">
        <v>2040</v>
      </c>
      <c r="H3" s="121" t="s">
        <v>2041</v>
      </c>
      <c r="I3" s="121" t="s">
        <v>2042</v>
      </c>
      <c r="J3" s="121">
        <v>0</v>
      </c>
      <c r="K3" s="121">
        <v>0</v>
      </c>
      <c r="L3" s="121">
        <v>0</v>
      </c>
      <c r="M3" s="121">
        <v>0</v>
      </c>
      <c r="N3" s="121">
        <v>0</v>
      </c>
      <c r="O3" s="121">
        <v>0.49</v>
      </c>
      <c r="P3" s="121">
        <v>0.5</v>
      </c>
      <c r="Q3" s="121">
        <v>0</v>
      </c>
      <c r="R3" s="121">
        <v>0.5</v>
      </c>
      <c r="S3" s="121">
        <v>4.2923999999999998</v>
      </c>
      <c r="T3" s="121">
        <v>4.38</v>
      </c>
    </row>
    <row r="4" spans="1:20">
      <c r="A4" s="121">
        <v>3</v>
      </c>
      <c r="B4" s="121">
        <v>2286822</v>
      </c>
      <c r="C4" s="121" t="s">
        <v>2036</v>
      </c>
      <c r="D4" s="121" t="s">
        <v>2037</v>
      </c>
      <c r="E4" s="121" t="s">
        <v>2045</v>
      </c>
      <c r="F4" s="121" t="s">
        <v>2046</v>
      </c>
      <c r="G4" s="121" t="s">
        <v>2047</v>
      </c>
      <c r="H4" s="121" t="s">
        <v>2041</v>
      </c>
      <c r="I4" s="121" t="s">
        <v>2042</v>
      </c>
      <c r="J4" s="121">
        <v>0</v>
      </c>
      <c r="K4" s="121">
        <v>0</v>
      </c>
      <c r="L4" s="121">
        <v>0</v>
      </c>
      <c r="M4" s="121">
        <v>0</v>
      </c>
      <c r="N4" s="121">
        <v>0</v>
      </c>
      <c r="O4" s="121">
        <v>0.42</v>
      </c>
      <c r="P4" s="121">
        <v>0.5</v>
      </c>
      <c r="Q4" s="121">
        <v>0</v>
      </c>
      <c r="R4" s="121">
        <v>0.5</v>
      </c>
      <c r="S4" s="121">
        <v>3.6791999999999998</v>
      </c>
      <c r="T4" s="121">
        <v>4.38</v>
      </c>
    </row>
    <row r="5" spans="1:20" ht="43.15">
      <c r="A5" s="121">
        <v>4</v>
      </c>
      <c r="B5" s="121">
        <v>2217480</v>
      </c>
      <c r="C5" s="121" t="s">
        <v>2036</v>
      </c>
      <c r="D5" s="121" t="s">
        <v>2037</v>
      </c>
      <c r="E5" s="122" t="s">
        <v>2048</v>
      </c>
      <c r="F5" s="121" t="s">
        <v>2049</v>
      </c>
      <c r="G5" s="121" t="s">
        <v>2040</v>
      </c>
      <c r="H5" s="121" t="s">
        <v>2041</v>
      </c>
      <c r="I5" s="121" t="s">
        <v>2042</v>
      </c>
      <c r="J5" s="121">
        <v>0</v>
      </c>
      <c r="K5" s="121">
        <v>0</v>
      </c>
      <c r="L5" s="121">
        <v>0</v>
      </c>
      <c r="M5" s="121">
        <v>0</v>
      </c>
      <c r="N5" s="121">
        <v>0</v>
      </c>
      <c r="O5" s="121">
        <v>0.45</v>
      </c>
      <c r="P5" s="121">
        <v>0.5</v>
      </c>
      <c r="Q5" s="121">
        <v>0</v>
      </c>
      <c r="R5" s="121">
        <v>0.5</v>
      </c>
      <c r="S5" s="121">
        <v>3.9420000000000002</v>
      </c>
      <c r="T5" s="121">
        <v>4.38</v>
      </c>
    </row>
    <row r="6" spans="1:20" ht="43.15">
      <c r="A6" s="121">
        <v>5</v>
      </c>
      <c r="B6" s="121">
        <v>2230783</v>
      </c>
      <c r="C6" s="121" t="s">
        <v>2036</v>
      </c>
      <c r="D6" s="121" t="s">
        <v>2037</v>
      </c>
      <c r="E6" s="122" t="s">
        <v>2050</v>
      </c>
      <c r="F6" s="121" t="s">
        <v>2051</v>
      </c>
      <c r="G6" s="121" t="s">
        <v>2040</v>
      </c>
      <c r="H6" s="121" t="s">
        <v>2041</v>
      </c>
      <c r="I6" s="121" t="s">
        <v>2042</v>
      </c>
      <c r="J6" s="121">
        <v>0</v>
      </c>
      <c r="K6" s="121">
        <v>0</v>
      </c>
      <c r="L6" s="121">
        <v>0</v>
      </c>
      <c r="M6" s="121">
        <v>0</v>
      </c>
      <c r="N6" s="121">
        <v>0</v>
      </c>
      <c r="O6" s="121">
        <v>0.48</v>
      </c>
      <c r="P6" s="121">
        <v>0.5</v>
      </c>
      <c r="Q6" s="121">
        <v>0</v>
      </c>
      <c r="R6" s="121">
        <v>0.5</v>
      </c>
      <c r="S6" s="121">
        <v>4.2047999999999996</v>
      </c>
      <c r="T6" s="121">
        <v>4.38</v>
      </c>
    </row>
    <row r="7" spans="1:20">
      <c r="A7" s="121">
        <v>6</v>
      </c>
      <c r="B7" s="121">
        <v>2282331</v>
      </c>
      <c r="C7" s="121" t="s">
        <v>2052</v>
      </c>
      <c r="D7" s="121" t="s">
        <v>2053</v>
      </c>
      <c r="E7" s="121" t="s">
        <v>2054</v>
      </c>
      <c r="F7" s="121" t="s">
        <v>2054</v>
      </c>
      <c r="G7" s="121" t="s">
        <v>2055</v>
      </c>
      <c r="H7" s="121" t="s">
        <v>2056</v>
      </c>
      <c r="I7" s="121" t="s">
        <v>2057</v>
      </c>
      <c r="J7" s="121">
        <v>0</v>
      </c>
      <c r="K7" s="121">
        <v>0</v>
      </c>
      <c r="L7" s="121">
        <v>0</v>
      </c>
      <c r="M7" s="121">
        <v>0.3</v>
      </c>
      <c r="N7" s="121">
        <v>0</v>
      </c>
      <c r="O7" s="121">
        <v>4.1399999999999997</v>
      </c>
      <c r="P7" s="121">
        <v>0.7</v>
      </c>
      <c r="Q7" s="121">
        <v>0.3</v>
      </c>
      <c r="R7" s="121">
        <v>1</v>
      </c>
      <c r="S7" s="121">
        <v>36.266399999999997</v>
      </c>
      <c r="T7" s="121">
        <v>8.76</v>
      </c>
    </row>
    <row r="8" spans="1:20">
      <c r="A8" s="121">
        <v>7</v>
      </c>
      <c r="B8" s="121">
        <v>2232694</v>
      </c>
      <c r="C8" s="121" t="s">
        <v>2058</v>
      </c>
      <c r="D8" s="121" t="s">
        <v>2058</v>
      </c>
      <c r="E8" s="121" t="s">
        <v>2059</v>
      </c>
      <c r="F8" s="121" t="s">
        <v>2060</v>
      </c>
      <c r="G8" s="121" t="s">
        <v>2040</v>
      </c>
      <c r="H8" s="121" t="s">
        <v>2056</v>
      </c>
      <c r="I8" s="121" t="s">
        <v>2057</v>
      </c>
      <c r="J8" s="121">
        <v>0</v>
      </c>
      <c r="K8" s="121">
        <v>0</v>
      </c>
      <c r="L8" s="121">
        <v>0</v>
      </c>
      <c r="M8" s="121">
        <v>0.3</v>
      </c>
      <c r="N8" s="121">
        <v>0</v>
      </c>
      <c r="O8" s="121">
        <v>3.98</v>
      </c>
      <c r="P8" s="121">
        <v>0.7</v>
      </c>
      <c r="Q8" s="121">
        <v>0.3</v>
      </c>
      <c r="R8" s="121">
        <v>1</v>
      </c>
      <c r="S8" s="121">
        <v>34.864800000000002</v>
      </c>
      <c r="T8" s="121">
        <v>8.76</v>
      </c>
    </row>
    <row r="9" spans="1:20">
      <c r="A9" s="121">
        <v>8</v>
      </c>
      <c r="B9" s="121">
        <v>2302256</v>
      </c>
      <c r="C9" s="121" t="s">
        <v>2058</v>
      </c>
      <c r="D9" s="121" t="s">
        <v>2058</v>
      </c>
      <c r="E9" s="121" t="s">
        <v>2060</v>
      </c>
      <c r="F9" s="121" t="s">
        <v>2060</v>
      </c>
      <c r="G9" s="121" t="s">
        <v>2061</v>
      </c>
      <c r="H9" s="121" t="s">
        <v>2056</v>
      </c>
      <c r="I9" s="121" t="s">
        <v>2057</v>
      </c>
      <c r="J9" s="121">
        <v>0</v>
      </c>
      <c r="K9" s="121">
        <v>0</v>
      </c>
      <c r="L9" s="121">
        <v>0</v>
      </c>
      <c r="M9" s="121">
        <v>0.3</v>
      </c>
      <c r="N9" s="121">
        <v>0</v>
      </c>
      <c r="O9" s="121">
        <v>4</v>
      </c>
      <c r="P9" s="121">
        <v>0.7</v>
      </c>
      <c r="Q9" s="121">
        <v>0.3</v>
      </c>
      <c r="R9" s="121">
        <v>1</v>
      </c>
      <c r="S9" s="121">
        <v>35.04</v>
      </c>
      <c r="T9" s="121">
        <v>8.76</v>
      </c>
    </row>
    <row r="10" spans="1:20">
      <c r="A10" s="121">
        <v>9</v>
      </c>
      <c r="B10" s="121">
        <v>2232693</v>
      </c>
      <c r="C10" s="121" t="s">
        <v>2058</v>
      </c>
      <c r="D10" s="121" t="s">
        <v>2062</v>
      </c>
      <c r="E10" s="121" t="s">
        <v>2059</v>
      </c>
      <c r="F10" s="121" t="s">
        <v>2060</v>
      </c>
      <c r="G10" s="121" t="s">
        <v>2040</v>
      </c>
      <c r="H10" s="121" t="s">
        <v>2056</v>
      </c>
      <c r="I10" s="121" t="s">
        <v>2057</v>
      </c>
      <c r="J10" s="121">
        <v>0</v>
      </c>
      <c r="K10" s="121">
        <v>0</v>
      </c>
      <c r="L10" s="121">
        <v>0</v>
      </c>
      <c r="M10" s="121">
        <v>0.3</v>
      </c>
      <c r="N10" s="121">
        <v>0</v>
      </c>
      <c r="O10" s="121">
        <v>3.98</v>
      </c>
      <c r="P10" s="121">
        <v>0.7</v>
      </c>
      <c r="Q10" s="121">
        <v>0.3</v>
      </c>
      <c r="R10" s="121">
        <v>1</v>
      </c>
      <c r="S10" s="121">
        <v>34.864800000000002</v>
      </c>
      <c r="T10" s="121">
        <v>8.76</v>
      </c>
    </row>
    <row r="11" spans="1:20">
      <c r="A11" s="121">
        <v>10</v>
      </c>
      <c r="B11" s="121">
        <v>2221816</v>
      </c>
      <c r="C11" s="121" t="s">
        <v>2063</v>
      </c>
      <c r="D11" s="121" t="s">
        <v>2064</v>
      </c>
      <c r="E11" s="121" t="s">
        <v>2065</v>
      </c>
      <c r="F11" s="121" t="s">
        <v>2065</v>
      </c>
      <c r="G11" s="121" t="s">
        <v>2066</v>
      </c>
      <c r="H11" s="121" t="s">
        <v>2041</v>
      </c>
      <c r="I11" s="121" t="s">
        <v>2067</v>
      </c>
      <c r="J11" s="121">
        <v>0</v>
      </c>
      <c r="K11" s="121">
        <v>0</v>
      </c>
      <c r="L11" s="121">
        <v>0</v>
      </c>
      <c r="M11" s="121">
        <v>0.3</v>
      </c>
      <c r="N11" s="121">
        <v>0</v>
      </c>
      <c r="O11" s="121">
        <v>2.35</v>
      </c>
      <c r="P11" s="121">
        <v>0.5</v>
      </c>
      <c r="Q11" s="121">
        <v>0.3</v>
      </c>
      <c r="R11" s="121">
        <v>0.8</v>
      </c>
      <c r="S11" s="121">
        <v>20.585999999999999</v>
      </c>
      <c r="T11" s="121">
        <v>7.008</v>
      </c>
    </row>
    <row r="12" spans="1:20">
      <c r="A12" s="121">
        <v>11</v>
      </c>
      <c r="B12" s="121">
        <v>2247903</v>
      </c>
      <c r="C12" s="121" t="s">
        <v>2063</v>
      </c>
      <c r="D12" s="121" t="s">
        <v>2064</v>
      </c>
      <c r="E12" s="121" t="s">
        <v>2068</v>
      </c>
      <c r="F12" s="121" t="s">
        <v>2068</v>
      </c>
      <c r="G12" s="121" t="s">
        <v>2069</v>
      </c>
      <c r="H12" s="121" t="s">
        <v>2041</v>
      </c>
      <c r="I12" s="121" t="s">
        <v>2067</v>
      </c>
      <c r="J12" s="121">
        <v>0</v>
      </c>
      <c r="K12" s="121">
        <v>0</v>
      </c>
      <c r="L12" s="121">
        <v>0</v>
      </c>
      <c r="M12" s="121">
        <v>0.3</v>
      </c>
      <c r="N12" s="121">
        <v>0</v>
      </c>
      <c r="O12" s="121">
        <v>1.74</v>
      </c>
      <c r="P12" s="121">
        <v>0.5</v>
      </c>
      <c r="Q12" s="121">
        <v>0.3</v>
      </c>
      <c r="R12" s="121">
        <v>0.8</v>
      </c>
      <c r="S12" s="121">
        <v>15.2424</v>
      </c>
      <c r="T12" s="121">
        <v>7.008</v>
      </c>
    </row>
    <row r="13" spans="1:20">
      <c r="A13" s="121">
        <v>12</v>
      </c>
      <c r="B13" s="121">
        <v>2295647</v>
      </c>
      <c r="C13" s="121" t="s">
        <v>2063</v>
      </c>
      <c r="D13" s="121" t="s">
        <v>2064</v>
      </c>
      <c r="E13" s="121" t="s">
        <v>2070</v>
      </c>
      <c r="F13" s="121" t="s">
        <v>2070</v>
      </c>
      <c r="G13" s="121" t="s">
        <v>2071</v>
      </c>
      <c r="H13" s="121" t="s">
        <v>2041</v>
      </c>
      <c r="I13" s="121" t="s">
        <v>2067</v>
      </c>
      <c r="J13" s="121">
        <v>0</v>
      </c>
      <c r="K13" s="121">
        <v>0</v>
      </c>
      <c r="L13" s="121">
        <v>0</v>
      </c>
      <c r="M13" s="121">
        <v>0.3</v>
      </c>
      <c r="N13" s="121">
        <v>0</v>
      </c>
      <c r="O13" s="121">
        <v>2.14</v>
      </c>
      <c r="P13" s="121">
        <v>0.5</v>
      </c>
      <c r="Q13" s="121">
        <v>0.3</v>
      </c>
      <c r="R13" s="121">
        <v>0.8</v>
      </c>
      <c r="S13" s="121">
        <v>18.746400000000001</v>
      </c>
      <c r="T13" s="121">
        <v>7.008</v>
      </c>
    </row>
    <row r="14" spans="1:20">
      <c r="A14" s="121">
        <v>13</v>
      </c>
      <c r="B14" s="121">
        <v>2271887</v>
      </c>
      <c r="C14" s="121" t="s">
        <v>2063</v>
      </c>
      <c r="D14" s="121" t="s">
        <v>2064</v>
      </c>
      <c r="E14" s="121" t="s">
        <v>2072</v>
      </c>
      <c r="F14" s="121" t="s">
        <v>2072</v>
      </c>
      <c r="G14" s="121" t="s">
        <v>2073</v>
      </c>
      <c r="H14" s="121" t="s">
        <v>2041</v>
      </c>
      <c r="I14" s="121" t="s">
        <v>2067</v>
      </c>
      <c r="J14" s="121">
        <v>0</v>
      </c>
      <c r="K14" s="121">
        <v>0</v>
      </c>
      <c r="L14" s="121">
        <v>0</v>
      </c>
      <c r="M14" s="121">
        <v>0.3</v>
      </c>
      <c r="N14" s="121">
        <v>0</v>
      </c>
      <c r="O14" s="121">
        <v>2.59</v>
      </c>
      <c r="P14" s="121">
        <v>0.5</v>
      </c>
      <c r="Q14" s="121">
        <v>0.3</v>
      </c>
      <c r="R14" s="121">
        <v>0.8</v>
      </c>
      <c r="S14" s="121">
        <v>22.688400000000001</v>
      </c>
      <c r="T14" s="121">
        <v>7.008</v>
      </c>
    </row>
    <row r="15" spans="1:20">
      <c r="A15" s="121">
        <v>14</v>
      </c>
      <c r="B15" s="121">
        <v>2295541</v>
      </c>
      <c r="C15" s="121" t="s">
        <v>2063</v>
      </c>
      <c r="D15" s="121" t="s">
        <v>2064</v>
      </c>
      <c r="E15" s="121" t="s">
        <v>2074</v>
      </c>
      <c r="F15" s="121" t="s">
        <v>2074</v>
      </c>
      <c r="G15" s="121" t="s">
        <v>2075</v>
      </c>
      <c r="H15" s="121" t="s">
        <v>2041</v>
      </c>
      <c r="I15" s="121" t="s">
        <v>2067</v>
      </c>
      <c r="J15" s="121">
        <v>0</v>
      </c>
      <c r="K15" s="121">
        <v>0</v>
      </c>
      <c r="L15" s="121">
        <v>0</v>
      </c>
      <c r="M15" s="121">
        <v>0.3</v>
      </c>
      <c r="N15" s="121">
        <v>0</v>
      </c>
      <c r="O15" s="121">
        <v>2.48</v>
      </c>
      <c r="P15" s="121">
        <v>0.5</v>
      </c>
      <c r="Q15" s="121">
        <v>0.3</v>
      </c>
      <c r="R15" s="121">
        <v>0.8</v>
      </c>
      <c r="S15" s="121">
        <v>21.724799999999998</v>
      </c>
      <c r="T15" s="121">
        <v>7.008</v>
      </c>
    </row>
    <row r="16" spans="1:20">
      <c r="A16" s="121">
        <v>15</v>
      </c>
      <c r="B16" s="121">
        <v>2272078</v>
      </c>
      <c r="C16" s="121" t="s">
        <v>2063</v>
      </c>
      <c r="D16" s="121" t="s">
        <v>2064</v>
      </c>
      <c r="E16" s="121" t="s">
        <v>2076</v>
      </c>
      <c r="F16" s="121" t="s">
        <v>2076</v>
      </c>
      <c r="G16" s="121" t="s">
        <v>2077</v>
      </c>
      <c r="H16" s="121" t="s">
        <v>2041</v>
      </c>
      <c r="I16" s="121" t="s">
        <v>2067</v>
      </c>
      <c r="J16" s="121">
        <v>0</v>
      </c>
      <c r="K16" s="121">
        <v>0</v>
      </c>
      <c r="L16" s="121">
        <v>0</v>
      </c>
      <c r="M16" s="121">
        <v>0.3</v>
      </c>
      <c r="N16" s="121">
        <v>0</v>
      </c>
      <c r="O16" s="121">
        <v>2.44</v>
      </c>
      <c r="P16" s="121">
        <v>0.5</v>
      </c>
      <c r="Q16" s="121">
        <v>0.3</v>
      </c>
      <c r="R16" s="121">
        <v>0.8</v>
      </c>
      <c r="S16" s="121">
        <v>21.374400000000001</v>
      </c>
      <c r="T16" s="121">
        <v>7.008</v>
      </c>
    </row>
    <row r="17" spans="1:20">
      <c r="A17" s="121">
        <v>16</v>
      </c>
      <c r="B17" s="121">
        <v>2235619</v>
      </c>
      <c r="C17" s="121" t="s">
        <v>2063</v>
      </c>
      <c r="D17" s="121" t="s">
        <v>2064</v>
      </c>
      <c r="E17" s="121" t="s">
        <v>2078</v>
      </c>
      <c r="F17" s="121" t="s">
        <v>2078</v>
      </c>
      <c r="G17" s="121" t="s">
        <v>2079</v>
      </c>
      <c r="H17" s="121" t="s">
        <v>2041</v>
      </c>
      <c r="I17" s="121" t="s">
        <v>2067</v>
      </c>
      <c r="J17" s="121">
        <v>0</v>
      </c>
      <c r="K17" s="121">
        <v>0</v>
      </c>
      <c r="L17" s="121">
        <v>0</v>
      </c>
      <c r="M17" s="121">
        <v>0.3</v>
      </c>
      <c r="N17" s="121">
        <v>0</v>
      </c>
      <c r="O17" s="121">
        <v>2.67</v>
      </c>
      <c r="P17" s="121">
        <v>0.5</v>
      </c>
      <c r="Q17" s="121">
        <v>0.3</v>
      </c>
      <c r="R17" s="121">
        <v>0.8</v>
      </c>
      <c r="S17" s="121">
        <v>23.389199999999999</v>
      </c>
      <c r="T17" s="121">
        <v>7.008</v>
      </c>
    </row>
    <row r="18" spans="1:20">
      <c r="A18" s="121">
        <v>17</v>
      </c>
      <c r="B18" s="121">
        <v>2214730</v>
      </c>
      <c r="C18" s="121" t="s">
        <v>2063</v>
      </c>
      <c r="D18" s="121" t="s">
        <v>2064</v>
      </c>
      <c r="E18" s="121" t="s">
        <v>2080</v>
      </c>
      <c r="F18" s="121" t="s">
        <v>2080</v>
      </c>
      <c r="G18" s="121" t="s">
        <v>2040</v>
      </c>
      <c r="H18" s="121" t="s">
        <v>2041</v>
      </c>
      <c r="I18" s="121" t="s">
        <v>2067</v>
      </c>
      <c r="J18" s="121">
        <v>0</v>
      </c>
      <c r="K18" s="121">
        <v>0</v>
      </c>
      <c r="L18" s="121">
        <v>0</v>
      </c>
      <c r="M18" s="121">
        <v>0.3</v>
      </c>
      <c r="N18" s="121">
        <v>0</v>
      </c>
      <c r="O18" s="121">
        <v>2.44</v>
      </c>
      <c r="P18" s="121">
        <v>0.5</v>
      </c>
      <c r="Q18" s="121">
        <v>0.3</v>
      </c>
      <c r="R18" s="121">
        <v>0.8</v>
      </c>
      <c r="S18" s="121">
        <v>21.374400000000001</v>
      </c>
      <c r="T18" s="121">
        <v>7.008</v>
      </c>
    </row>
    <row r="19" spans="1:20">
      <c r="A19" s="121">
        <v>18</v>
      </c>
      <c r="B19" s="121">
        <v>2245702</v>
      </c>
      <c r="C19" s="121" t="s">
        <v>2063</v>
      </c>
      <c r="D19" s="121" t="s">
        <v>2064</v>
      </c>
      <c r="E19" s="121" t="s">
        <v>2081</v>
      </c>
      <c r="F19" s="121" t="s">
        <v>2081</v>
      </c>
      <c r="G19" s="121" t="s">
        <v>2040</v>
      </c>
      <c r="H19" s="121" t="s">
        <v>2041</v>
      </c>
      <c r="I19" s="121" t="s">
        <v>2067</v>
      </c>
      <c r="J19" s="121">
        <v>0</v>
      </c>
      <c r="K19" s="121">
        <v>0</v>
      </c>
      <c r="L19" s="121">
        <v>0</v>
      </c>
      <c r="M19" s="121">
        <v>0.3</v>
      </c>
      <c r="N19" s="121">
        <v>0</v>
      </c>
      <c r="O19" s="121">
        <v>2.44</v>
      </c>
      <c r="P19" s="121">
        <v>0.5</v>
      </c>
      <c r="Q19" s="121">
        <v>0.3</v>
      </c>
      <c r="R19" s="121">
        <v>0.8</v>
      </c>
      <c r="S19" s="121">
        <v>21.374400000000001</v>
      </c>
      <c r="T19" s="121">
        <v>7.008</v>
      </c>
    </row>
    <row r="20" spans="1:20">
      <c r="A20" s="121">
        <v>19</v>
      </c>
      <c r="B20" s="121">
        <v>2274718</v>
      </c>
      <c r="C20" s="121" t="s">
        <v>2063</v>
      </c>
      <c r="D20" s="121" t="s">
        <v>2064</v>
      </c>
      <c r="E20" s="121" t="s">
        <v>2082</v>
      </c>
      <c r="F20" s="121" t="s">
        <v>2082</v>
      </c>
      <c r="G20" s="121" t="s">
        <v>2083</v>
      </c>
      <c r="H20" s="121" t="s">
        <v>2041</v>
      </c>
      <c r="I20" s="121" t="s">
        <v>2067</v>
      </c>
      <c r="J20" s="121">
        <v>0</v>
      </c>
      <c r="K20" s="121">
        <v>0</v>
      </c>
      <c r="L20" s="121">
        <v>0</v>
      </c>
      <c r="M20" s="121">
        <v>0.3</v>
      </c>
      <c r="N20" s="121">
        <v>0</v>
      </c>
      <c r="O20" s="121">
        <v>1.71</v>
      </c>
      <c r="P20" s="121">
        <v>0.5</v>
      </c>
      <c r="Q20" s="121">
        <v>0.3</v>
      </c>
      <c r="R20" s="121">
        <v>0.8</v>
      </c>
      <c r="S20" s="121">
        <v>14.9796</v>
      </c>
      <c r="T20" s="121">
        <v>7.008</v>
      </c>
    </row>
    <row r="21" spans="1:20">
      <c r="A21" s="121">
        <v>20</v>
      </c>
      <c r="B21" s="121">
        <v>2293400</v>
      </c>
      <c r="C21" s="121" t="s">
        <v>2063</v>
      </c>
      <c r="D21" s="121" t="s">
        <v>2064</v>
      </c>
      <c r="E21" s="121" t="s">
        <v>2084</v>
      </c>
      <c r="F21" s="121" t="s">
        <v>2084</v>
      </c>
      <c r="G21" s="121" t="s">
        <v>2085</v>
      </c>
      <c r="H21" s="121" t="s">
        <v>2041</v>
      </c>
      <c r="I21" s="121" t="s">
        <v>2067</v>
      </c>
      <c r="J21" s="121">
        <v>0</v>
      </c>
      <c r="K21" s="121">
        <v>0</v>
      </c>
      <c r="L21" s="121">
        <v>0</v>
      </c>
      <c r="M21" s="121">
        <v>0.3</v>
      </c>
      <c r="N21" s="121">
        <v>0</v>
      </c>
      <c r="O21" s="121">
        <v>2.44</v>
      </c>
      <c r="P21" s="121">
        <v>0.5</v>
      </c>
      <c r="Q21" s="121">
        <v>0.3</v>
      </c>
      <c r="R21" s="121">
        <v>0.8</v>
      </c>
      <c r="S21" s="121">
        <v>21.374400000000001</v>
      </c>
      <c r="T21" s="121">
        <v>7.008</v>
      </c>
    </row>
    <row r="22" spans="1:20">
      <c r="A22" s="121">
        <v>21</v>
      </c>
      <c r="B22" s="121">
        <v>2246392</v>
      </c>
      <c r="C22" s="121" t="s">
        <v>2063</v>
      </c>
      <c r="D22" s="121" t="s">
        <v>2064</v>
      </c>
      <c r="E22" s="121" t="s">
        <v>2086</v>
      </c>
      <c r="F22" s="121" t="s">
        <v>2086</v>
      </c>
      <c r="G22" s="121" t="s">
        <v>2087</v>
      </c>
      <c r="H22" s="121" t="s">
        <v>2041</v>
      </c>
      <c r="I22" s="121" t="s">
        <v>2067</v>
      </c>
      <c r="J22" s="121">
        <v>0</v>
      </c>
      <c r="K22" s="121">
        <v>0</v>
      </c>
      <c r="L22" s="121">
        <v>0</v>
      </c>
      <c r="M22" s="121">
        <v>0.3</v>
      </c>
      <c r="N22" s="121">
        <v>0</v>
      </c>
      <c r="O22" s="121">
        <v>1.43</v>
      </c>
      <c r="P22" s="121">
        <v>0.5</v>
      </c>
      <c r="Q22" s="121">
        <v>0.3</v>
      </c>
      <c r="R22" s="121">
        <v>0.8</v>
      </c>
      <c r="S22" s="121">
        <v>12.5268</v>
      </c>
      <c r="T22" s="121">
        <v>7.008</v>
      </c>
    </row>
    <row r="23" spans="1:20">
      <c r="A23" s="121">
        <v>22</v>
      </c>
      <c r="B23" s="121">
        <v>2246109</v>
      </c>
      <c r="C23" s="121" t="s">
        <v>2063</v>
      </c>
      <c r="D23" s="121" t="s">
        <v>2064</v>
      </c>
      <c r="E23" s="121" t="s">
        <v>2088</v>
      </c>
      <c r="F23" s="121" t="s">
        <v>2088</v>
      </c>
      <c r="G23" s="121" t="s">
        <v>2089</v>
      </c>
      <c r="H23" s="121" t="s">
        <v>2041</v>
      </c>
      <c r="I23" s="121" t="s">
        <v>2067</v>
      </c>
      <c r="J23" s="121">
        <v>0</v>
      </c>
      <c r="K23" s="121">
        <v>0</v>
      </c>
      <c r="L23" s="121">
        <v>0</v>
      </c>
      <c r="M23" s="121">
        <v>0.3</v>
      </c>
      <c r="N23" s="121">
        <v>0</v>
      </c>
      <c r="O23" s="121">
        <v>1.62</v>
      </c>
      <c r="P23" s="121">
        <v>0.5</v>
      </c>
      <c r="Q23" s="121">
        <v>0.3</v>
      </c>
      <c r="R23" s="121">
        <v>0.8</v>
      </c>
      <c r="S23" s="121">
        <v>14.1912</v>
      </c>
      <c r="T23" s="121">
        <v>7.008</v>
      </c>
    </row>
    <row r="24" spans="1:20">
      <c r="A24" s="121">
        <v>23</v>
      </c>
      <c r="B24" s="121">
        <v>2253762</v>
      </c>
      <c r="C24" s="121" t="s">
        <v>2063</v>
      </c>
      <c r="D24" s="121" t="s">
        <v>2064</v>
      </c>
      <c r="E24" s="121" t="s">
        <v>2090</v>
      </c>
      <c r="F24" s="121" t="s">
        <v>2090</v>
      </c>
      <c r="G24" s="121" t="s">
        <v>2091</v>
      </c>
      <c r="H24" s="121" t="s">
        <v>2041</v>
      </c>
      <c r="I24" s="121" t="s">
        <v>2067</v>
      </c>
      <c r="J24" s="121">
        <v>0</v>
      </c>
      <c r="K24" s="121">
        <v>0</v>
      </c>
      <c r="L24" s="121">
        <v>0</v>
      </c>
      <c r="M24" s="121">
        <v>0.3</v>
      </c>
      <c r="N24" s="121">
        <v>0</v>
      </c>
      <c r="O24" s="121">
        <v>2.3199999999999998</v>
      </c>
      <c r="P24" s="121">
        <v>0.5</v>
      </c>
      <c r="Q24" s="121">
        <v>0.3</v>
      </c>
      <c r="R24" s="121">
        <v>0.8</v>
      </c>
      <c r="S24" s="121">
        <v>20.3232</v>
      </c>
      <c r="T24" s="121">
        <v>7.008</v>
      </c>
    </row>
    <row r="25" spans="1:20">
      <c r="A25" s="121">
        <v>24</v>
      </c>
      <c r="B25" s="121">
        <v>2292434</v>
      </c>
      <c r="C25" s="121" t="s">
        <v>2063</v>
      </c>
      <c r="D25" s="121" t="s">
        <v>2064</v>
      </c>
      <c r="E25" s="121" t="s">
        <v>2092</v>
      </c>
      <c r="F25" s="121" t="s">
        <v>2092</v>
      </c>
      <c r="G25" s="121" t="s">
        <v>2093</v>
      </c>
      <c r="H25" s="121" t="s">
        <v>2041</v>
      </c>
      <c r="I25" s="121" t="s">
        <v>2067</v>
      </c>
      <c r="J25" s="121">
        <v>0</v>
      </c>
      <c r="K25" s="121">
        <v>0</v>
      </c>
      <c r="L25" s="121">
        <v>0</v>
      </c>
      <c r="M25" s="121">
        <v>0.3</v>
      </c>
      <c r="N25" s="121">
        <v>0</v>
      </c>
      <c r="O25" s="121">
        <v>1.05</v>
      </c>
      <c r="P25" s="121">
        <v>0.5</v>
      </c>
      <c r="Q25" s="121">
        <v>0.3</v>
      </c>
      <c r="R25" s="121">
        <v>0.8</v>
      </c>
      <c r="S25" s="121">
        <v>9.1980000000000004</v>
      </c>
      <c r="T25" s="121">
        <v>7.008</v>
      </c>
    </row>
    <row r="26" spans="1:20">
      <c r="A26" s="121">
        <v>25</v>
      </c>
      <c r="B26" s="121">
        <v>2217870</v>
      </c>
      <c r="C26" s="121" t="s">
        <v>2063</v>
      </c>
      <c r="D26" s="121" t="s">
        <v>2064</v>
      </c>
      <c r="E26" s="121" t="s">
        <v>2094</v>
      </c>
      <c r="F26" s="121" t="s">
        <v>2094</v>
      </c>
      <c r="G26" s="121" t="s">
        <v>2095</v>
      </c>
      <c r="H26" s="121" t="s">
        <v>2041</v>
      </c>
      <c r="I26" s="121" t="s">
        <v>2067</v>
      </c>
      <c r="J26" s="121">
        <v>0</v>
      </c>
      <c r="K26" s="121">
        <v>0</v>
      </c>
      <c r="L26" s="121">
        <v>0</v>
      </c>
      <c r="M26" s="121">
        <v>0.3</v>
      </c>
      <c r="N26" s="121">
        <v>0</v>
      </c>
      <c r="O26" s="121">
        <v>1.05</v>
      </c>
      <c r="P26" s="121">
        <v>0.5</v>
      </c>
      <c r="Q26" s="121">
        <v>0.3</v>
      </c>
      <c r="R26" s="121">
        <v>0.8</v>
      </c>
      <c r="S26" s="121">
        <v>9.1980000000000004</v>
      </c>
      <c r="T26" s="121">
        <v>7.008</v>
      </c>
    </row>
    <row r="27" spans="1:20">
      <c r="A27" s="121">
        <v>26</v>
      </c>
      <c r="B27" s="121">
        <v>2253511</v>
      </c>
      <c r="C27" s="121" t="s">
        <v>2063</v>
      </c>
      <c r="D27" s="121" t="s">
        <v>2064</v>
      </c>
      <c r="E27" s="121" t="s">
        <v>2096</v>
      </c>
      <c r="F27" s="121" t="s">
        <v>2096</v>
      </c>
      <c r="G27" s="121" t="s">
        <v>2097</v>
      </c>
      <c r="H27" s="121" t="s">
        <v>2041</v>
      </c>
      <c r="I27" s="121" t="s">
        <v>2098</v>
      </c>
      <c r="J27" s="121">
        <v>0</v>
      </c>
      <c r="K27" s="121">
        <v>0</v>
      </c>
      <c r="L27" s="121">
        <v>0</v>
      </c>
      <c r="M27" s="121">
        <v>0.4</v>
      </c>
      <c r="N27" s="121">
        <v>0</v>
      </c>
      <c r="O27" s="121">
        <v>1.9</v>
      </c>
      <c r="P27" s="121">
        <v>0.5</v>
      </c>
      <c r="Q27" s="121">
        <v>0.4</v>
      </c>
      <c r="R27" s="121">
        <v>0.9</v>
      </c>
      <c r="S27" s="121">
        <v>16.643999999999998</v>
      </c>
      <c r="T27" s="121">
        <v>7.8840000000000003</v>
      </c>
    </row>
    <row r="28" spans="1:20">
      <c r="A28" s="121">
        <v>27</v>
      </c>
      <c r="B28" s="121">
        <v>2274424</v>
      </c>
      <c r="C28" s="121" t="s">
        <v>2063</v>
      </c>
      <c r="D28" s="121" t="s">
        <v>2064</v>
      </c>
      <c r="E28" s="121" t="s">
        <v>2099</v>
      </c>
      <c r="F28" s="121" t="s">
        <v>2099</v>
      </c>
      <c r="G28" s="121" t="s">
        <v>2100</v>
      </c>
      <c r="H28" s="121" t="s">
        <v>2041</v>
      </c>
      <c r="I28" s="121" t="s">
        <v>2067</v>
      </c>
      <c r="J28" s="121">
        <v>0</v>
      </c>
      <c r="K28" s="121">
        <v>0</v>
      </c>
      <c r="L28" s="121">
        <v>0</v>
      </c>
      <c r="M28" s="121">
        <v>0.3</v>
      </c>
      <c r="N28" s="121">
        <v>0</v>
      </c>
      <c r="O28" s="121">
        <v>2.56</v>
      </c>
      <c r="P28" s="121">
        <v>0.5</v>
      </c>
      <c r="Q28" s="121">
        <v>0.3</v>
      </c>
      <c r="R28" s="121">
        <v>0.8</v>
      </c>
      <c r="S28" s="121">
        <v>22.425599999999999</v>
      </c>
      <c r="T28" s="121">
        <v>7.008</v>
      </c>
    </row>
    <row r="29" spans="1:20">
      <c r="A29" s="121">
        <v>28</v>
      </c>
      <c r="B29" s="121">
        <v>2293401</v>
      </c>
      <c r="C29" s="121" t="s">
        <v>2063</v>
      </c>
      <c r="D29" s="121" t="s">
        <v>2064</v>
      </c>
      <c r="E29" s="121" t="s">
        <v>2101</v>
      </c>
      <c r="F29" s="121" t="s">
        <v>2101</v>
      </c>
      <c r="G29" s="121" t="s">
        <v>2102</v>
      </c>
      <c r="H29" s="121" t="s">
        <v>2041</v>
      </c>
      <c r="I29" s="121" t="s">
        <v>2067</v>
      </c>
      <c r="J29" s="121">
        <v>0</v>
      </c>
      <c r="K29" s="121">
        <v>0</v>
      </c>
      <c r="L29" s="121">
        <v>0</v>
      </c>
      <c r="M29" s="121">
        <v>0.3</v>
      </c>
      <c r="N29" s="121">
        <v>0</v>
      </c>
      <c r="O29" s="121">
        <v>0.22</v>
      </c>
      <c r="P29" s="121">
        <v>0.5</v>
      </c>
      <c r="Q29" s="121">
        <v>0.3</v>
      </c>
      <c r="R29" s="121">
        <v>0.8</v>
      </c>
      <c r="S29" s="121">
        <v>1.9272</v>
      </c>
      <c r="T29" s="121">
        <v>7.008</v>
      </c>
    </row>
    <row r="30" spans="1:20">
      <c r="A30" s="121">
        <v>29</v>
      </c>
      <c r="B30" s="121">
        <v>2306706</v>
      </c>
      <c r="C30" s="121" t="s">
        <v>2063</v>
      </c>
      <c r="D30" s="121" t="s">
        <v>2064</v>
      </c>
      <c r="E30" s="121" t="s">
        <v>2103</v>
      </c>
      <c r="F30" s="121" t="s">
        <v>2103</v>
      </c>
      <c r="G30" s="121" t="s">
        <v>2040</v>
      </c>
      <c r="H30" s="121" t="s">
        <v>2041</v>
      </c>
      <c r="I30" s="121" t="s">
        <v>2067</v>
      </c>
      <c r="J30" s="121">
        <v>0</v>
      </c>
      <c r="K30" s="121">
        <v>0</v>
      </c>
      <c r="L30" s="121">
        <v>0</v>
      </c>
      <c r="M30" s="121">
        <v>0.3</v>
      </c>
      <c r="N30" s="121">
        <v>0</v>
      </c>
      <c r="O30" s="121">
        <v>0.27</v>
      </c>
      <c r="P30" s="121">
        <v>0.5</v>
      </c>
      <c r="Q30" s="121">
        <v>0.3</v>
      </c>
      <c r="R30" s="121">
        <v>0.8</v>
      </c>
      <c r="S30" s="121">
        <v>2.3652000000000002</v>
      </c>
      <c r="T30" s="121">
        <v>7.008</v>
      </c>
    </row>
    <row r="31" spans="1:20">
      <c r="A31" s="121">
        <v>30</v>
      </c>
      <c r="B31" s="121">
        <v>2256952</v>
      </c>
      <c r="C31" s="121" t="s">
        <v>2063</v>
      </c>
      <c r="D31" s="121" t="s">
        <v>2064</v>
      </c>
      <c r="E31" s="121" t="s">
        <v>2104</v>
      </c>
      <c r="F31" s="121" t="s">
        <v>2104</v>
      </c>
      <c r="G31" s="121" t="s">
        <v>2105</v>
      </c>
      <c r="H31" s="121" t="s">
        <v>2041</v>
      </c>
      <c r="I31" s="121" t="s">
        <v>2067</v>
      </c>
      <c r="J31" s="121">
        <v>0</v>
      </c>
      <c r="K31" s="121">
        <v>0</v>
      </c>
      <c r="L31" s="121">
        <v>0</v>
      </c>
      <c r="M31" s="121">
        <v>0.3</v>
      </c>
      <c r="N31" s="121">
        <v>0</v>
      </c>
      <c r="O31" s="121">
        <v>0.27</v>
      </c>
      <c r="P31" s="121">
        <v>0.5</v>
      </c>
      <c r="Q31" s="121">
        <v>0.3</v>
      </c>
      <c r="R31" s="121">
        <v>0.8</v>
      </c>
      <c r="S31" s="121">
        <v>2.3652000000000002</v>
      </c>
      <c r="T31" s="121">
        <v>7.008</v>
      </c>
    </row>
    <row r="32" spans="1:20">
      <c r="A32" s="121">
        <v>31</v>
      </c>
      <c r="B32" s="121">
        <v>2268107</v>
      </c>
      <c r="C32" s="121" t="s">
        <v>2063</v>
      </c>
      <c r="D32" s="121" t="s">
        <v>2064</v>
      </c>
      <c r="E32" s="121" t="s">
        <v>2106</v>
      </c>
      <c r="F32" s="121" t="s">
        <v>2106</v>
      </c>
      <c r="G32" s="121" t="s">
        <v>2107</v>
      </c>
      <c r="H32" s="121" t="s">
        <v>2041</v>
      </c>
      <c r="I32" s="121" t="s">
        <v>2067</v>
      </c>
      <c r="J32" s="121">
        <v>0</v>
      </c>
      <c r="K32" s="121">
        <v>0</v>
      </c>
      <c r="L32" s="121">
        <v>0</v>
      </c>
      <c r="M32" s="121">
        <v>0.3</v>
      </c>
      <c r="N32" s="121">
        <v>0</v>
      </c>
      <c r="O32" s="121">
        <v>2.09</v>
      </c>
      <c r="P32" s="121">
        <v>0.5</v>
      </c>
      <c r="Q32" s="121">
        <v>0.3</v>
      </c>
      <c r="R32" s="121">
        <v>0.8</v>
      </c>
      <c r="S32" s="121">
        <v>18.308399999999999</v>
      </c>
      <c r="T32" s="121">
        <v>7.008</v>
      </c>
    </row>
    <row r="33" spans="1:20">
      <c r="A33" s="121">
        <v>32</v>
      </c>
      <c r="B33" s="121">
        <v>2195560</v>
      </c>
      <c r="C33" s="121" t="s">
        <v>2063</v>
      </c>
      <c r="D33" s="121" t="s">
        <v>2064</v>
      </c>
      <c r="E33" s="121" t="s">
        <v>2108</v>
      </c>
      <c r="F33" s="121" t="s">
        <v>2108</v>
      </c>
      <c r="G33" s="121" t="s">
        <v>2040</v>
      </c>
      <c r="H33" s="121" t="s">
        <v>2041</v>
      </c>
      <c r="I33" s="121" t="s">
        <v>2109</v>
      </c>
      <c r="J33" s="121">
        <v>0</v>
      </c>
      <c r="K33" s="121">
        <v>0</v>
      </c>
      <c r="L33" s="121">
        <v>0</v>
      </c>
      <c r="M33" s="121">
        <v>1.5</v>
      </c>
      <c r="N33" s="121">
        <v>0</v>
      </c>
      <c r="O33" s="121">
        <v>4.01</v>
      </c>
      <c r="P33" s="121">
        <v>0.5</v>
      </c>
      <c r="Q33" s="121">
        <v>1.5</v>
      </c>
      <c r="R33" s="121">
        <v>2</v>
      </c>
      <c r="S33" s="121">
        <v>35.127600000000001</v>
      </c>
      <c r="T33" s="121">
        <v>17.52</v>
      </c>
    </row>
    <row r="34" spans="1:20">
      <c r="A34" s="121">
        <v>33</v>
      </c>
      <c r="B34" s="121">
        <v>2217867</v>
      </c>
      <c r="C34" s="121" t="s">
        <v>2063</v>
      </c>
      <c r="D34" s="121" t="s">
        <v>2064</v>
      </c>
      <c r="E34" s="121" t="s">
        <v>2110</v>
      </c>
      <c r="F34" s="121" t="s">
        <v>2110</v>
      </c>
      <c r="G34" s="121" t="s">
        <v>2111</v>
      </c>
      <c r="H34" s="121" t="s">
        <v>2041</v>
      </c>
      <c r="I34" s="121" t="s">
        <v>2067</v>
      </c>
      <c r="J34" s="121">
        <v>0</v>
      </c>
      <c r="K34" s="121">
        <v>0</v>
      </c>
      <c r="L34" s="121">
        <v>0</v>
      </c>
      <c r="M34" s="121">
        <v>0.3</v>
      </c>
      <c r="N34" s="121">
        <v>0</v>
      </c>
      <c r="O34" s="121">
        <v>0.89</v>
      </c>
      <c r="P34" s="121">
        <v>0.5</v>
      </c>
      <c r="Q34" s="121">
        <v>0.3</v>
      </c>
      <c r="R34" s="121">
        <v>0.8</v>
      </c>
      <c r="S34" s="121">
        <v>7.7964000000000002</v>
      </c>
      <c r="T34" s="121">
        <v>7.008</v>
      </c>
    </row>
    <row r="35" spans="1:20">
      <c r="A35" s="121">
        <v>34</v>
      </c>
      <c r="B35" s="121">
        <v>2212856</v>
      </c>
      <c r="C35" s="121" t="s">
        <v>2063</v>
      </c>
      <c r="D35" s="121" t="s">
        <v>2064</v>
      </c>
      <c r="E35" s="121" t="s">
        <v>2112</v>
      </c>
      <c r="F35" s="121" t="s">
        <v>2112</v>
      </c>
      <c r="G35" s="121" t="s">
        <v>2040</v>
      </c>
      <c r="H35" s="121" t="s">
        <v>2041</v>
      </c>
      <c r="I35" s="121" t="s">
        <v>2067</v>
      </c>
      <c r="J35" s="121">
        <v>0</v>
      </c>
      <c r="K35" s="121">
        <v>0</v>
      </c>
      <c r="L35" s="121">
        <v>0</v>
      </c>
      <c r="M35" s="121">
        <v>0.3</v>
      </c>
      <c r="N35" s="121">
        <v>0</v>
      </c>
      <c r="O35" s="121">
        <v>2.23</v>
      </c>
      <c r="P35" s="121">
        <v>0.5</v>
      </c>
      <c r="Q35" s="121">
        <v>0.3</v>
      </c>
      <c r="R35" s="121">
        <v>0.8</v>
      </c>
      <c r="S35" s="121">
        <v>19.534800000000001</v>
      </c>
      <c r="T35" s="121">
        <v>7.008</v>
      </c>
    </row>
    <row r="36" spans="1:20">
      <c r="A36" s="121">
        <v>35</v>
      </c>
      <c r="B36" s="121">
        <v>2210099</v>
      </c>
      <c r="C36" s="121" t="s">
        <v>2063</v>
      </c>
      <c r="D36" s="121" t="s">
        <v>2064</v>
      </c>
      <c r="E36" s="121" t="s">
        <v>2113</v>
      </c>
      <c r="F36" s="121" t="s">
        <v>2113</v>
      </c>
      <c r="G36" s="121" t="s">
        <v>2040</v>
      </c>
      <c r="H36" s="121" t="s">
        <v>2041</v>
      </c>
      <c r="I36" s="121" t="s">
        <v>2067</v>
      </c>
      <c r="J36" s="121">
        <v>0</v>
      </c>
      <c r="K36" s="121">
        <v>0</v>
      </c>
      <c r="L36" s="121">
        <v>0</v>
      </c>
      <c r="M36" s="121">
        <v>0.3</v>
      </c>
      <c r="N36" s="121">
        <v>0</v>
      </c>
      <c r="O36" s="121">
        <v>1.87</v>
      </c>
      <c r="P36" s="121">
        <v>0.5</v>
      </c>
      <c r="Q36" s="121">
        <v>0.3</v>
      </c>
      <c r="R36" s="121">
        <v>0.8</v>
      </c>
      <c r="S36" s="121">
        <v>16.3812</v>
      </c>
      <c r="T36" s="121">
        <v>7.008</v>
      </c>
    </row>
    <row r="37" spans="1:20">
      <c r="A37" s="121">
        <v>36</v>
      </c>
      <c r="B37" s="121">
        <v>2212859</v>
      </c>
      <c r="C37" s="121" t="s">
        <v>2063</v>
      </c>
      <c r="D37" s="121" t="s">
        <v>2064</v>
      </c>
      <c r="E37" s="121" t="s">
        <v>2114</v>
      </c>
      <c r="F37" s="121" t="s">
        <v>2114</v>
      </c>
      <c r="G37" s="121" t="s">
        <v>2040</v>
      </c>
      <c r="H37" s="121" t="s">
        <v>2041</v>
      </c>
      <c r="I37" s="121" t="s">
        <v>2067</v>
      </c>
      <c r="J37" s="121">
        <v>0</v>
      </c>
      <c r="K37" s="121">
        <v>0</v>
      </c>
      <c r="L37" s="121">
        <v>0</v>
      </c>
      <c r="M37" s="121">
        <v>0.3</v>
      </c>
      <c r="N37" s="121">
        <v>0</v>
      </c>
      <c r="O37" s="121">
        <v>2.23</v>
      </c>
      <c r="P37" s="121">
        <v>0.5</v>
      </c>
      <c r="Q37" s="121">
        <v>0.3</v>
      </c>
      <c r="R37" s="121">
        <v>0.8</v>
      </c>
      <c r="S37" s="121">
        <v>19.534800000000001</v>
      </c>
      <c r="T37" s="121">
        <v>7.008</v>
      </c>
    </row>
    <row r="38" spans="1:20">
      <c r="A38" s="121">
        <v>37</v>
      </c>
      <c r="B38" s="121">
        <v>2308375</v>
      </c>
      <c r="C38" s="121" t="s">
        <v>2063</v>
      </c>
      <c r="D38" s="121" t="s">
        <v>2064</v>
      </c>
      <c r="E38" s="121" t="s">
        <v>2115</v>
      </c>
      <c r="F38" s="121" t="s">
        <v>2115</v>
      </c>
      <c r="G38" s="121" t="s">
        <v>2116</v>
      </c>
      <c r="H38" s="121" t="s">
        <v>2041</v>
      </c>
      <c r="I38" s="121" t="s">
        <v>2067</v>
      </c>
      <c r="J38" s="121">
        <v>0</v>
      </c>
      <c r="K38" s="121">
        <v>0</v>
      </c>
      <c r="L38" s="121">
        <v>0</v>
      </c>
      <c r="M38" s="121">
        <v>0.3</v>
      </c>
      <c r="N38" s="121">
        <v>0</v>
      </c>
      <c r="O38" s="121">
        <v>0.34</v>
      </c>
      <c r="P38" s="121">
        <v>0.5</v>
      </c>
      <c r="Q38" s="121">
        <v>0.3</v>
      </c>
      <c r="R38" s="121">
        <v>0.8</v>
      </c>
      <c r="S38" s="121">
        <v>2.9784000000000002</v>
      </c>
      <c r="T38" s="121">
        <v>7.008</v>
      </c>
    </row>
    <row r="39" spans="1:20">
      <c r="A39" s="121">
        <v>38</v>
      </c>
      <c r="B39" s="121">
        <v>2248117</v>
      </c>
      <c r="C39" s="121" t="s">
        <v>2063</v>
      </c>
      <c r="D39" s="121" t="s">
        <v>2064</v>
      </c>
      <c r="E39" s="121" t="s">
        <v>2117</v>
      </c>
      <c r="F39" s="121" t="s">
        <v>2117</v>
      </c>
      <c r="G39" s="121" t="s">
        <v>2118</v>
      </c>
      <c r="H39" s="121" t="s">
        <v>2041</v>
      </c>
      <c r="I39" s="121" t="s">
        <v>2067</v>
      </c>
      <c r="J39" s="121">
        <v>0</v>
      </c>
      <c r="K39" s="121">
        <v>0</v>
      </c>
      <c r="L39" s="121">
        <v>0</v>
      </c>
      <c r="M39" s="121">
        <v>0.3</v>
      </c>
      <c r="N39" s="121">
        <v>0</v>
      </c>
      <c r="O39" s="121">
        <v>0.36</v>
      </c>
      <c r="P39" s="121">
        <v>0.5</v>
      </c>
      <c r="Q39" s="121">
        <v>0.3</v>
      </c>
      <c r="R39" s="121">
        <v>0.8</v>
      </c>
      <c r="S39" s="121">
        <v>3.1536</v>
      </c>
      <c r="T39" s="121">
        <v>7.008</v>
      </c>
    </row>
    <row r="40" spans="1:20">
      <c r="A40" s="121">
        <v>39</v>
      </c>
      <c r="B40" s="121">
        <v>2210087</v>
      </c>
      <c r="C40" s="121" t="s">
        <v>2063</v>
      </c>
      <c r="D40" s="121" t="s">
        <v>2064</v>
      </c>
      <c r="E40" s="121" t="s">
        <v>2119</v>
      </c>
      <c r="F40" s="121" t="s">
        <v>2119</v>
      </c>
      <c r="G40" s="121" t="s">
        <v>2040</v>
      </c>
      <c r="H40" s="121" t="s">
        <v>2041</v>
      </c>
      <c r="I40" s="121" t="s">
        <v>2067</v>
      </c>
      <c r="J40" s="121">
        <v>0</v>
      </c>
      <c r="K40" s="121">
        <v>0</v>
      </c>
      <c r="L40" s="121">
        <v>0</v>
      </c>
      <c r="M40" s="121">
        <v>0.3</v>
      </c>
      <c r="N40" s="121">
        <v>0</v>
      </c>
      <c r="O40" s="121">
        <v>1.87</v>
      </c>
      <c r="P40" s="121">
        <v>0.5</v>
      </c>
      <c r="Q40" s="121">
        <v>0.3</v>
      </c>
      <c r="R40" s="121">
        <v>0.8</v>
      </c>
      <c r="S40" s="121">
        <v>16.3812</v>
      </c>
      <c r="T40" s="121">
        <v>7.008</v>
      </c>
    </row>
    <row r="41" spans="1:20">
      <c r="A41" s="121">
        <v>40</v>
      </c>
      <c r="B41" s="121">
        <v>2210085</v>
      </c>
      <c r="C41" s="121" t="s">
        <v>2063</v>
      </c>
      <c r="D41" s="121" t="s">
        <v>2064</v>
      </c>
      <c r="E41" s="121" t="s">
        <v>2120</v>
      </c>
      <c r="F41" s="121" t="s">
        <v>2120</v>
      </c>
      <c r="G41" s="121" t="s">
        <v>2040</v>
      </c>
      <c r="H41" s="121" t="s">
        <v>2041</v>
      </c>
      <c r="I41" s="121" t="s">
        <v>2067</v>
      </c>
      <c r="J41" s="121">
        <v>0</v>
      </c>
      <c r="K41" s="121">
        <v>0</v>
      </c>
      <c r="L41" s="121">
        <v>0</v>
      </c>
      <c r="M41" s="121">
        <v>0.3</v>
      </c>
      <c r="N41" s="121">
        <v>0</v>
      </c>
      <c r="O41" s="121">
        <v>1.87</v>
      </c>
      <c r="P41" s="121">
        <v>0.5</v>
      </c>
      <c r="Q41" s="121">
        <v>0.3</v>
      </c>
      <c r="R41" s="121">
        <v>0.8</v>
      </c>
      <c r="S41" s="121">
        <v>16.3812</v>
      </c>
      <c r="T41" s="121">
        <v>7.008</v>
      </c>
    </row>
    <row r="42" spans="1:20">
      <c r="A42" s="121">
        <v>41</v>
      </c>
      <c r="B42" s="121">
        <v>2220881</v>
      </c>
      <c r="C42" s="121" t="s">
        <v>2063</v>
      </c>
      <c r="D42" s="121" t="s">
        <v>2064</v>
      </c>
      <c r="E42" s="121" t="s">
        <v>2121</v>
      </c>
      <c r="F42" s="121" t="s">
        <v>2121</v>
      </c>
      <c r="G42" s="121" t="s">
        <v>2122</v>
      </c>
      <c r="H42" s="121" t="s">
        <v>2041</v>
      </c>
      <c r="I42" s="121" t="s">
        <v>2067</v>
      </c>
      <c r="J42" s="121">
        <v>0</v>
      </c>
      <c r="K42" s="121">
        <v>0</v>
      </c>
      <c r="L42" s="121">
        <v>0</v>
      </c>
      <c r="M42" s="121">
        <v>0.3</v>
      </c>
      <c r="N42" s="121">
        <v>0</v>
      </c>
      <c r="O42" s="121">
        <v>0.38</v>
      </c>
      <c r="P42" s="121">
        <v>0.5</v>
      </c>
      <c r="Q42" s="121">
        <v>0.3</v>
      </c>
      <c r="R42" s="121">
        <v>0.8</v>
      </c>
      <c r="S42" s="121">
        <v>3.3288000000000002</v>
      </c>
      <c r="T42" s="121">
        <v>7.008</v>
      </c>
    </row>
    <row r="43" spans="1:20">
      <c r="A43" s="121">
        <v>42</v>
      </c>
      <c r="B43" s="121">
        <v>2194633</v>
      </c>
      <c r="C43" s="121" t="s">
        <v>2063</v>
      </c>
      <c r="D43" s="121" t="s">
        <v>2064</v>
      </c>
      <c r="E43" s="121" t="s">
        <v>2123</v>
      </c>
      <c r="F43" s="121" t="s">
        <v>2123</v>
      </c>
      <c r="G43" s="121" t="s">
        <v>2040</v>
      </c>
      <c r="H43" s="121" t="s">
        <v>2041</v>
      </c>
      <c r="I43" s="121" t="s">
        <v>2067</v>
      </c>
      <c r="J43" s="121">
        <v>0</v>
      </c>
      <c r="K43" s="121">
        <v>0</v>
      </c>
      <c r="L43" s="121">
        <v>0</v>
      </c>
      <c r="M43" s="121">
        <v>0.3</v>
      </c>
      <c r="N43" s="121">
        <v>0</v>
      </c>
      <c r="O43" s="121">
        <v>2.3199999999999998</v>
      </c>
      <c r="P43" s="121">
        <v>0.5</v>
      </c>
      <c r="Q43" s="121">
        <v>0.3</v>
      </c>
      <c r="R43" s="121">
        <v>0.8</v>
      </c>
      <c r="S43" s="121">
        <v>20.3232</v>
      </c>
      <c r="T43" s="121">
        <v>7.008</v>
      </c>
    </row>
    <row r="44" spans="1:20">
      <c r="A44" s="121">
        <v>43</v>
      </c>
      <c r="B44" s="121">
        <v>2195745</v>
      </c>
      <c r="C44" s="121" t="s">
        <v>2063</v>
      </c>
      <c r="D44" s="121" t="s">
        <v>2064</v>
      </c>
      <c r="E44" s="121" t="s">
        <v>2124</v>
      </c>
      <c r="F44" s="121" t="s">
        <v>2124</v>
      </c>
      <c r="G44" s="121" t="s">
        <v>2040</v>
      </c>
      <c r="H44" s="121" t="s">
        <v>2041</v>
      </c>
      <c r="I44" s="121" t="s">
        <v>2109</v>
      </c>
      <c r="J44" s="121">
        <v>0</v>
      </c>
      <c r="K44" s="121">
        <v>0</v>
      </c>
      <c r="L44" s="121">
        <v>0</v>
      </c>
      <c r="M44" s="121">
        <v>1.5</v>
      </c>
      <c r="N44" s="121">
        <v>0</v>
      </c>
      <c r="O44" s="121">
        <v>4.01</v>
      </c>
      <c r="P44" s="121">
        <v>0.5</v>
      </c>
      <c r="Q44" s="121">
        <v>1.5</v>
      </c>
      <c r="R44" s="121">
        <v>2</v>
      </c>
      <c r="S44" s="121">
        <v>35.127600000000001</v>
      </c>
      <c r="T44" s="121">
        <v>17.52</v>
      </c>
    </row>
    <row r="45" spans="1:20">
      <c r="A45" s="121">
        <v>44</v>
      </c>
      <c r="B45" s="121">
        <v>2214756</v>
      </c>
      <c r="C45" s="121" t="s">
        <v>2063</v>
      </c>
      <c r="D45" s="121" t="s">
        <v>2064</v>
      </c>
      <c r="E45" s="121" t="s">
        <v>2125</v>
      </c>
      <c r="F45" s="121" t="s">
        <v>2125</v>
      </c>
      <c r="G45" s="121" t="s">
        <v>2040</v>
      </c>
      <c r="H45" s="121" t="s">
        <v>2041</v>
      </c>
      <c r="I45" s="121" t="s">
        <v>2067</v>
      </c>
      <c r="J45" s="121">
        <v>0</v>
      </c>
      <c r="K45" s="121">
        <v>0</v>
      </c>
      <c r="L45" s="121">
        <v>0</v>
      </c>
      <c r="M45" s="121">
        <v>0.3</v>
      </c>
      <c r="N45" s="121">
        <v>0</v>
      </c>
      <c r="O45" s="121">
        <v>2.44</v>
      </c>
      <c r="P45" s="121">
        <v>0.5</v>
      </c>
      <c r="Q45" s="121">
        <v>0.3</v>
      </c>
      <c r="R45" s="121">
        <v>0.8</v>
      </c>
      <c r="S45" s="121">
        <v>21.374400000000001</v>
      </c>
      <c r="T45" s="121">
        <v>7.008</v>
      </c>
    </row>
    <row r="46" spans="1:20">
      <c r="A46" s="121">
        <v>45</v>
      </c>
      <c r="B46" s="121">
        <v>2195747</v>
      </c>
      <c r="C46" s="121" t="s">
        <v>2063</v>
      </c>
      <c r="D46" s="121" t="s">
        <v>2064</v>
      </c>
      <c r="E46" s="121" t="s">
        <v>2126</v>
      </c>
      <c r="F46" s="121" t="s">
        <v>2126</v>
      </c>
      <c r="G46" s="121" t="s">
        <v>2040</v>
      </c>
      <c r="H46" s="121" t="s">
        <v>2041</v>
      </c>
      <c r="I46" s="121" t="s">
        <v>2109</v>
      </c>
      <c r="J46" s="121">
        <v>0</v>
      </c>
      <c r="K46" s="121">
        <v>0</v>
      </c>
      <c r="L46" s="121">
        <v>0</v>
      </c>
      <c r="M46" s="121">
        <v>1.5</v>
      </c>
      <c r="N46" s="121">
        <v>0</v>
      </c>
      <c r="O46" s="121">
        <v>4.01</v>
      </c>
      <c r="P46" s="121">
        <v>0.5</v>
      </c>
      <c r="Q46" s="121">
        <v>1.5</v>
      </c>
      <c r="R46" s="121">
        <v>2</v>
      </c>
      <c r="S46" s="121">
        <v>35.127600000000001</v>
      </c>
      <c r="T46" s="121">
        <v>17.52</v>
      </c>
    </row>
    <row r="47" spans="1:20">
      <c r="A47" s="121">
        <v>46</v>
      </c>
      <c r="B47" s="121">
        <v>2195746</v>
      </c>
      <c r="C47" s="121" t="s">
        <v>2063</v>
      </c>
      <c r="D47" s="121" t="s">
        <v>2064</v>
      </c>
      <c r="E47" s="121" t="s">
        <v>2127</v>
      </c>
      <c r="F47" s="121" t="s">
        <v>2127</v>
      </c>
      <c r="G47" s="121" t="s">
        <v>2040</v>
      </c>
      <c r="H47" s="121" t="s">
        <v>2041</v>
      </c>
      <c r="I47" s="121" t="s">
        <v>2109</v>
      </c>
      <c r="J47" s="121">
        <v>0</v>
      </c>
      <c r="K47" s="121">
        <v>0</v>
      </c>
      <c r="L47" s="121">
        <v>0</v>
      </c>
      <c r="M47" s="121">
        <v>1.5</v>
      </c>
      <c r="N47" s="121">
        <v>0</v>
      </c>
      <c r="O47" s="121">
        <v>4.01</v>
      </c>
      <c r="P47" s="121">
        <v>0.5</v>
      </c>
      <c r="Q47" s="121">
        <v>1.5</v>
      </c>
      <c r="R47" s="121">
        <v>2</v>
      </c>
      <c r="S47" s="121">
        <v>35.127600000000001</v>
      </c>
      <c r="T47" s="121">
        <v>17.52</v>
      </c>
    </row>
    <row r="48" spans="1:20">
      <c r="A48" s="121">
        <v>47</v>
      </c>
      <c r="B48" s="121">
        <v>2254241</v>
      </c>
      <c r="C48" s="121" t="s">
        <v>2128</v>
      </c>
      <c r="D48" s="121" t="s">
        <v>2129</v>
      </c>
      <c r="E48" s="121" t="s">
        <v>2130</v>
      </c>
      <c r="F48" s="121" t="s">
        <v>2130</v>
      </c>
      <c r="G48" s="121" t="s">
        <v>2131</v>
      </c>
      <c r="H48" s="121" t="s">
        <v>2056</v>
      </c>
      <c r="I48" s="121" t="s">
        <v>2067</v>
      </c>
      <c r="J48" s="121">
        <v>0</v>
      </c>
      <c r="K48" s="121">
        <v>0</v>
      </c>
      <c r="L48" s="121">
        <v>0</v>
      </c>
      <c r="M48" s="121">
        <v>0.3</v>
      </c>
      <c r="N48" s="121">
        <v>0</v>
      </c>
      <c r="O48" s="121">
        <v>3.57</v>
      </c>
      <c r="P48" s="121">
        <v>0.7</v>
      </c>
      <c r="Q48" s="121">
        <v>0.3</v>
      </c>
      <c r="R48" s="121">
        <v>1</v>
      </c>
      <c r="S48" s="121">
        <v>31.273199999999999</v>
      </c>
      <c r="T48" s="121">
        <v>8.76</v>
      </c>
    </row>
    <row r="49" spans="1:20">
      <c r="A49" s="121">
        <v>48</v>
      </c>
      <c r="B49" s="121">
        <v>2273191</v>
      </c>
      <c r="C49" s="121" t="s">
        <v>2128</v>
      </c>
      <c r="D49" s="121" t="s">
        <v>2129</v>
      </c>
      <c r="E49" s="121" t="s">
        <v>2132</v>
      </c>
      <c r="F49" s="121" t="s">
        <v>2132</v>
      </c>
      <c r="G49" s="121" t="s">
        <v>2133</v>
      </c>
      <c r="H49" s="121" t="s">
        <v>2056</v>
      </c>
      <c r="I49" s="121" t="s">
        <v>2057</v>
      </c>
      <c r="J49" s="121">
        <v>0</v>
      </c>
      <c r="K49" s="121">
        <v>0</v>
      </c>
      <c r="L49" s="121">
        <v>0</v>
      </c>
      <c r="M49" s="121">
        <v>0.3</v>
      </c>
      <c r="N49" s="121">
        <v>0</v>
      </c>
      <c r="O49" s="121">
        <v>2.21</v>
      </c>
      <c r="P49" s="121">
        <v>0.7</v>
      </c>
      <c r="Q49" s="121">
        <v>0.3</v>
      </c>
      <c r="R49" s="121">
        <v>1</v>
      </c>
      <c r="S49" s="121">
        <v>19.3596</v>
      </c>
      <c r="T49" s="121">
        <v>8.76</v>
      </c>
    </row>
    <row r="50" spans="1:20">
      <c r="A50" s="121">
        <v>49</v>
      </c>
      <c r="B50" s="121">
        <v>2254245</v>
      </c>
      <c r="C50" s="121" t="s">
        <v>2128</v>
      </c>
      <c r="D50" s="121" t="s">
        <v>2129</v>
      </c>
      <c r="E50" s="121" t="s">
        <v>2134</v>
      </c>
      <c r="F50" s="121" t="s">
        <v>2134</v>
      </c>
      <c r="G50" s="121" t="s">
        <v>2135</v>
      </c>
      <c r="H50" s="121" t="s">
        <v>2056</v>
      </c>
      <c r="I50" s="121" t="s">
        <v>2057</v>
      </c>
      <c r="J50" s="121">
        <v>0</v>
      </c>
      <c r="K50" s="121">
        <v>0</v>
      </c>
      <c r="L50" s="121">
        <v>0</v>
      </c>
      <c r="M50" s="121">
        <v>0.3</v>
      </c>
      <c r="N50" s="121">
        <v>0</v>
      </c>
      <c r="O50" s="121">
        <v>1.72</v>
      </c>
      <c r="P50" s="121">
        <v>0.7</v>
      </c>
      <c r="Q50" s="121">
        <v>0.3</v>
      </c>
      <c r="R50" s="121">
        <v>1</v>
      </c>
      <c r="S50" s="121">
        <v>15.0672</v>
      </c>
      <c r="T50" s="121">
        <v>8.76</v>
      </c>
    </row>
    <row r="51" spans="1:20">
      <c r="A51" s="121">
        <v>50</v>
      </c>
      <c r="B51" s="121">
        <v>2219133</v>
      </c>
      <c r="C51" s="121" t="s">
        <v>2128</v>
      </c>
      <c r="D51" s="121" t="s">
        <v>2129</v>
      </c>
      <c r="E51" s="121" t="s">
        <v>2136</v>
      </c>
      <c r="F51" s="121" t="s">
        <v>2136</v>
      </c>
      <c r="G51" s="121" t="s">
        <v>2040</v>
      </c>
      <c r="H51" s="121" t="s">
        <v>2056</v>
      </c>
      <c r="I51" s="121" t="s">
        <v>2057</v>
      </c>
      <c r="J51" s="121">
        <v>0</v>
      </c>
      <c r="K51" s="121">
        <v>0</v>
      </c>
      <c r="L51" s="121">
        <v>0</v>
      </c>
      <c r="M51" s="121">
        <v>0.3</v>
      </c>
      <c r="N51" s="121">
        <v>0</v>
      </c>
      <c r="O51" s="121">
        <v>2.36</v>
      </c>
      <c r="P51" s="121">
        <v>0.7</v>
      </c>
      <c r="Q51" s="121">
        <v>0.3</v>
      </c>
      <c r="R51" s="121">
        <v>1</v>
      </c>
      <c r="S51" s="121">
        <v>20.6736</v>
      </c>
      <c r="T51" s="121">
        <v>8.76</v>
      </c>
    </row>
    <row r="52" spans="1:20">
      <c r="A52" s="121">
        <v>51</v>
      </c>
      <c r="B52" s="121">
        <v>2219134</v>
      </c>
      <c r="C52" s="121" t="s">
        <v>2128</v>
      </c>
      <c r="D52" s="121" t="s">
        <v>2129</v>
      </c>
      <c r="E52" s="121" t="s">
        <v>2137</v>
      </c>
      <c r="F52" s="121" t="s">
        <v>2137</v>
      </c>
      <c r="G52" s="121" t="s">
        <v>2040</v>
      </c>
      <c r="H52" s="121" t="s">
        <v>2056</v>
      </c>
      <c r="I52" s="121" t="s">
        <v>2057</v>
      </c>
      <c r="J52" s="121">
        <v>0</v>
      </c>
      <c r="K52" s="121">
        <v>0</v>
      </c>
      <c r="L52" s="121">
        <v>0</v>
      </c>
      <c r="M52" s="121">
        <v>0.3</v>
      </c>
      <c r="N52" s="121">
        <v>0</v>
      </c>
      <c r="O52" s="121">
        <v>2.36</v>
      </c>
      <c r="P52" s="121">
        <v>0.7</v>
      </c>
      <c r="Q52" s="121">
        <v>0.3</v>
      </c>
      <c r="R52" s="121">
        <v>1</v>
      </c>
      <c r="S52" s="121">
        <v>20.6736</v>
      </c>
      <c r="T52" s="121">
        <v>8.76</v>
      </c>
    </row>
    <row r="53" spans="1:20">
      <c r="A53" s="121">
        <v>52</v>
      </c>
      <c r="B53" s="121">
        <v>2293127</v>
      </c>
      <c r="C53" s="121" t="s">
        <v>2128</v>
      </c>
      <c r="D53" s="121" t="s">
        <v>2129</v>
      </c>
      <c r="E53" s="121" t="s">
        <v>2138</v>
      </c>
      <c r="F53" s="121" t="s">
        <v>2138</v>
      </c>
      <c r="G53" s="121" t="s">
        <v>2040</v>
      </c>
      <c r="H53" s="121" t="s">
        <v>2056</v>
      </c>
      <c r="I53" s="121" t="s">
        <v>2067</v>
      </c>
      <c r="J53" s="121">
        <v>0</v>
      </c>
      <c r="K53" s="121">
        <v>0</v>
      </c>
      <c r="L53" s="121">
        <v>0</v>
      </c>
      <c r="M53" s="121">
        <v>0.3</v>
      </c>
      <c r="N53" s="121">
        <v>0</v>
      </c>
      <c r="O53" s="121">
        <v>0.72</v>
      </c>
      <c r="P53" s="121">
        <v>0.7</v>
      </c>
      <c r="Q53" s="121">
        <v>0.3</v>
      </c>
      <c r="R53" s="121">
        <v>1</v>
      </c>
      <c r="S53" s="121">
        <v>6.3071999999999999</v>
      </c>
      <c r="T53" s="121">
        <v>8.76</v>
      </c>
    </row>
    <row r="54" spans="1:20">
      <c r="A54" s="121">
        <v>53</v>
      </c>
      <c r="B54" s="121">
        <v>2288050</v>
      </c>
      <c r="C54" s="121" t="s">
        <v>2128</v>
      </c>
      <c r="D54" s="121" t="s">
        <v>2129</v>
      </c>
      <c r="E54" s="121" t="s">
        <v>2139</v>
      </c>
      <c r="F54" s="121" t="s">
        <v>2139</v>
      </c>
      <c r="G54" s="121" t="s">
        <v>2040</v>
      </c>
      <c r="H54" s="121" t="s">
        <v>2056</v>
      </c>
      <c r="I54" s="121" t="s">
        <v>2140</v>
      </c>
      <c r="J54" s="121">
        <v>0</v>
      </c>
      <c r="K54" s="121">
        <v>0</v>
      </c>
      <c r="L54" s="121">
        <v>0</v>
      </c>
      <c r="M54" s="121">
        <v>0.2</v>
      </c>
      <c r="N54" s="121">
        <v>0</v>
      </c>
      <c r="O54" s="121">
        <v>1.81</v>
      </c>
      <c r="P54" s="121">
        <v>0.7</v>
      </c>
      <c r="Q54" s="121">
        <v>0.2</v>
      </c>
      <c r="R54" s="121">
        <v>0.9</v>
      </c>
      <c r="S54" s="121">
        <v>15.855600000000001</v>
      </c>
      <c r="T54" s="121">
        <v>7.8840000000000003</v>
      </c>
    </row>
    <row r="55" spans="1:20">
      <c r="A55" s="121">
        <v>54</v>
      </c>
      <c r="B55" s="121">
        <v>2236014</v>
      </c>
      <c r="C55" s="121" t="s">
        <v>2128</v>
      </c>
      <c r="D55" s="121" t="s">
        <v>2129</v>
      </c>
      <c r="E55" s="121" t="s">
        <v>2141</v>
      </c>
      <c r="F55" s="121" t="s">
        <v>2141</v>
      </c>
      <c r="G55" s="121" t="s">
        <v>2142</v>
      </c>
      <c r="H55" s="121" t="s">
        <v>2056</v>
      </c>
      <c r="I55" s="121" t="s">
        <v>2057</v>
      </c>
      <c r="J55" s="121">
        <v>0</v>
      </c>
      <c r="K55" s="121">
        <v>0</v>
      </c>
      <c r="L55" s="121">
        <v>0</v>
      </c>
      <c r="M55" s="121">
        <v>0.3</v>
      </c>
      <c r="N55" s="121">
        <v>0</v>
      </c>
      <c r="O55" s="121">
        <v>1.47</v>
      </c>
      <c r="P55" s="121">
        <v>0.7</v>
      </c>
      <c r="Q55" s="121">
        <v>0.3</v>
      </c>
      <c r="R55" s="121">
        <v>1</v>
      </c>
      <c r="S55" s="121">
        <v>12.8772</v>
      </c>
      <c r="T55" s="121">
        <v>8.76</v>
      </c>
    </row>
    <row r="56" spans="1:20">
      <c r="A56" s="121">
        <v>55</v>
      </c>
      <c r="B56" s="121">
        <v>2262648</v>
      </c>
      <c r="C56" s="121" t="s">
        <v>2128</v>
      </c>
      <c r="D56" s="121" t="s">
        <v>2129</v>
      </c>
      <c r="E56" s="121" t="s">
        <v>2143</v>
      </c>
      <c r="F56" s="121" t="s">
        <v>2143</v>
      </c>
      <c r="G56" s="121" t="s">
        <v>2144</v>
      </c>
      <c r="H56" s="121" t="s">
        <v>2056</v>
      </c>
      <c r="I56" s="121" t="s">
        <v>2057</v>
      </c>
      <c r="J56" s="121">
        <v>0</v>
      </c>
      <c r="K56" s="121">
        <v>0</v>
      </c>
      <c r="L56" s="121">
        <v>0</v>
      </c>
      <c r="M56" s="121">
        <v>0.3</v>
      </c>
      <c r="N56" s="121">
        <v>0</v>
      </c>
      <c r="O56" s="121">
        <v>0.62</v>
      </c>
      <c r="P56" s="121">
        <v>0.7</v>
      </c>
      <c r="Q56" s="121">
        <v>0.3</v>
      </c>
      <c r="R56" s="121">
        <v>1</v>
      </c>
      <c r="S56" s="121">
        <v>5.4311999999999996</v>
      </c>
      <c r="T56" s="121">
        <v>8.76</v>
      </c>
    </row>
    <row r="57" spans="1:20">
      <c r="A57" s="121">
        <v>56</v>
      </c>
      <c r="B57" s="121">
        <v>2195317</v>
      </c>
      <c r="C57" s="121" t="s">
        <v>2128</v>
      </c>
      <c r="D57" s="121" t="s">
        <v>2129</v>
      </c>
      <c r="E57" s="121" t="s">
        <v>2145</v>
      </c>
      <c r="F57" s="121" t="s">
        <v>2145</v>
      </c>
      <c r="G57" s="121" t="s">
        <v>2040</v>
      </c>
      <c r="H57" s="121" t="s">
        <v>2056</v>
      </c>
      <c r="I57" s="121" t="s">
        <v>2057</v>
      </c>
      <c r="J57" s="121">
        <v>0</v>
      </c>
      <c r="K57" s="121">
        <v>0</v>
      </c>
      <c r="L57" s="121">
        <v>0</v>
      </c>
      <c r="M57" s="121">
        <v>0.3</v>
      </c>
      <c r="N57" s="121">
        <v>0</v>
      </c>
      <c r="O57" s="121">
        <v>1.92</v>
      </c>
      <c r="P57" s="121">
        <v>0.7</v>
      </c>
      <c r="Q57" s="121">
        <v>0.3</v>
      </c>
      <c r="R57" s="121">
        <v>1</v>
      </c>
      <c r="S57" s="121">
        <v>16.819199999999999</v>
      </c>
      <c r="T57" s="121">
        <v>8.76</v>
      </c>
    </row>
    <row r="58" spans="1:20">
      <c r="A58" s="121">
        <v>57</v>
      </c>
      <c r="B58" s="121">
        <v>2195318</v>
      </c>
      <c r="C58" s="121" t="s">
        <v>2128</v>
      </c>
      <c r="D58" s="121" t="s">
        <v>2129</v>
      </c>
      <c r="E58" s="121" t="s">
        <v>2145</v>
      </c>
      <c r="F58" s="121" t="s">
        <v>2145</v>
      </c>
      <c r="G58" s="121" t="s">
        <v>2040</v>
      </c>
      <c r="H58" s="121" t="s">
        <v>2056</v>
      </c>
      <c r="I58" s="121" t="s">
        <v>2057</v>
      </c>
      <c r="J58" s="121">
        <v>0</v>
      </c>
      <c r="K58" s="121">
        <v>0</v>
      </c>
      <c r="L58" s="121">
        <v>0</v>
      </c>
      <c r="M58" s="121">
        <v>0.3</v>
      </c>
      <c r="N58" s="121">
        <v>0</v>
      </c>
      <c r="O58" s="121">
        <v>1.92</v>
      </c>
      <c r="P58" s="121">
        <v>0.7</v>
      </c>
      <c r="Q58" s="121">
        <v>0.3</v>
      </c>
      <c r="R58" s="121">
        <v>1</v>
      </c>
      <c r="S58" s="121">
        <v>16.819199999999999</v>
      </c>
      <c r="T58" s="121">
        <v>8.76</v>
      </c>
    </row>
    <row r="59" spans="1:20">
      <c r="A59" s="121">
        <v>58</v>
      </c>
      <c r="B59" s="121">
        <v>2195319</v>
      </c>
      <c r="C59" s="121" t="s">
        <v>2128</v>
      </c>
      <c r="D59" s="121" t="s">
        <v>2129</v>
      </c>
      <c r="E59" s="121" t="s">
        <v>2145</v>
      </c>
      <c r="F59" s="121" t="s">
        <v>2145</v>
      </c>
      <c r="G59" s="121" t="s">
        <v>2040</v>
      </c>
      <c r="H59" s="121" t="s">
        <v>2056</v>
      </c>
      <c r="I59" s="121" t="s">
        <v>2057</v>
      </c>
      <c r="J59" s="121">
        <v>0</v>
      </c>
      <c r="K59" s="121">
        <v>0</v>
      </c>
      <c r="L59" s="121">
        <v>0</v>
      </c>
      <c r="M59" s="121">
        <v>0.3</v>
      </c>
      <c r="N59" s="121">
        <v>0</v>
      </c>
      <c r="O59" s="121">
        <v>1.92</v>
      </c>
      <c r="P59" s="121">
        <v>0.7</v>
      </c>
      <c r="Q59" s="121">
        <v>0.3</v>
      </c>
      <c r="R59" s="121">
        <v>1</v>
      </c>
      <c r="S59" s="121">
        <v>16.819199999999999</v>
      </c>
      <c r="T59" s="121">
        <v>8.76</v>
      </c>
    </row>
    <row r="60" spans="1:20">
      <c r="A60" s="121">
        <v>59</v>
      </c>
      <c r="B60" s="121">
        <v>2195320</v>
      </c>
      <c r="C60" s="121" t="s">
        <v>2128</v>
      </c>
      <c r="D60" s="121" t="s">
        <v>2129</v>
      </c>
      <c r="E60" s="121" t="s">
        <v>2145</v>
      </c>
      <c r="F60" s="121" t="s">
        <v>2145</v>
      </c>
      <c r="G60" s="121" t="s">
        <v>2040</v>
      </c>
      <c r="H60" s="121" t="s">
        <v>2056</v>
      </c>
      <c r="I60" s="121" t="s">
        <v>2057</v>
      </c>
      <c r="J60" s="121">
        <v>0</v>
      </c>
      <c r="K60" s="121">
        <v>0</v>
      </c>
      <c r="L60" s="121">
        <v>0</v>
      </c>
      <c r="M60" s="121">
        <v>0.3</v>
      </c>
      <c r="N60" s="121">
        <v>0</v>
      </c>
      <c r="O60" s="121">
        <v>1.92</v>
      </c>
      <c r="P60" s="121">
        <v>0.7</v>
      </c>
      <c r="Q60" s="121">
        <v>0.3</v>
      </c>
      <c r="R60" s="121">
        <v>1</v>
      </c>
      <c r="S60" s="121">
        <v>16.819199999999999</v>
      </c>
      <c r="T60" s="121">
        <v>8.76</v>
      </c>
    </row>
    <row r="61" spans="1:20">
      <c r="A61" s="121">
        <v>60</v>
      </c>
      <c r="B61" s="121">
        <v>2195321</v>
      </c>
      <c r="C61" s="121" t="s">
        <v>2128</v>
      </c>
      <c r="D61" s="121" t="s">
        <v>2129</v>
      </c>
      <c r="E61" s="121" t="s">
        <v>2145</v>
      </c>
      <c r="F61" s="121" t="s">
        <v>2145</v>
      </c>
      <c r="G61" s="121" t="s">
        <v>2040</v>
      </c>
      <c r="H61" s="121" t="s">
        <v>2056</v>
      </c>
      <c r="I61" s="121" t="s">
        <v>2057</v>
      </c>
      <c r="J61" s="121">
        <v>0</v>
      </c>
      <c r="K61" s="121">
        <v>0</v>
      </c>
      <c r="L61" s="121">
        <v>0</v>
      </c>
      <c r="M61" s="121">
        <v>0.3</v>
      </c>
      <c r="N61" s="121">
        <v>0</v>
      </c>
      <c r="O61" s="121">
        <v>1.92</v>
      </c>
      <c r="P61" s="121">
        <v>0.7</v>
      </c>
      <c r="Q61" s="121">
        <v>0.3</v>
      </c>
      <c r="R61" s="121">
        <v>1</v>
      </c>
      <c r="S61" s="121">
        <v>16.819199999999999</v>
      </c>
      <c r="T61" s="121">
        <v>8.76</v>
      </c>
    </row>
    <row r="62" spans="1:20">
      <c r="A62" s="121">
        <v>61</v>
      </c>
      <c r="B62" s="121">
        <v>2199448</v>
      </c>
      <c r="C62" s="121" t="s">
        <v>2128</v>
      </c>
      <c r="D62" s="121" t="s">
        <v>2129</v>
      </c>
      <c r="E62" s="121" t="s">
        <v>2146</v>
      </c>
      <c r="F62" s="121" t="s">
        <v>2146</v>
      </c>
      <c r="G62" s="121" t="s">
        <v>2040</v>
      </c>
      <c r="H62" s="121" t="s">
        <v>2056</v>
      </c>
      <c r="I62" s="121" t="s">
        <v>2057</v>
      </c>
      <c r="J62" s="121">
        <v>0</v>
      </c>
      <c r="K62" s="121">
        <v>0</v>
      </c>
      <c r="L62" s="121">
        <v>0</v>
      </c>
      <c r="M62" s="121">
        <v>0.3</v>
      </c>
      <c r="N62" s="121">
        <v>0</v>
      </c>
      <c r="O62" s="121">
        <v>2.3199999999999998</v>
      </c>
      <c r="P62" s="121">
        <v>0.7</v>
      </c>
      <c r="Q62" s="121">
        <v>0.3</v>
      </c>
      <c r="R62" s="121">
        <v>1</v>
      </c>
      <c r="S62" s="121">
        <v>20.3232</v>
      </c>
      <c r="T62" s="121">
        <v>8.76</v>
      </c>
    </row>
    <row r="63" spans="1:20">
      <c r="A63" s="121">
        <v>62</v>
      </c>
      <c r="B63" s="121">
        <v>2199449</v>
      </c>
      <c r="C63" s="121" t="s">
        <v>2128</v>
      </c>
      <c r="D63" s="121" t="s">
        <v>2129</v>
      </c>
      <c r="E63" s="121" t="s">
        <v>2146</v>
      </c>
      <c r="F63" s="121" t="s">
        <v>2146</v>
      </c>
      <c r="G63" s="121" t="s">
        <v>2040</v>
      </c>
      <c r="H63" s="121" t="s">
        <v>2056</v>
      </c>
      <c r="I63" s="121" t="s">
        <v>2057</v>
      </c>
      <c r="J63" s="121">
        <v>0</v>
      </c>
      <c r="K63" s="121">
        <v>0</v>
      </c>
      <c r="L63" s="121">
        <v>0</v>
      </c>
      <c r="M63" s="121">
        <v>0.3</v>
      </c>
      <c r="N63" s="121">
        <v>0</v>
      </c>
      <c r="O63" s="121">
        <v>2.3199999999999998</v>
      </c>
      <c r="P63" s="121">
        <v>0.7</v>
      </c>
      <c r="Q63" s="121">
        <v>0.3</v>
      </c>
      <c r="R63" s="121">
        <v>1</v>
      </c>
      <c r="S63" s="121">
        <v>20.3232</v>
      </c>
      <c r="T63" s="121">
        <v>8.76</v>
      </c>
    </row>
    <row r="64" spans="1:20">
      <c r="A64" s="121">
        <v>63</v>
      </c>
      <c r="B64" s="121">
        <v>2199451</v>
      </c>
      <c r="C64" s="121" t="s">
        <v>2128</v>
      </c>
      <c r="D64" s="121" t="s">
        <v>2129</v>
      </c>
      <c r="E64" s="121" t="s">
        <v>2146</v>
      </c>
      <c r="F64" s="121" t="s">
        <v>2146</v>
      </c>
      <c r="G64" s="121" t="s">
        <v>2040</v>
      </c>
      <c r="H64" s="121" t="s">
        <v>2056</v>
      </c>
      <c r="I64" s="121" t="s">
        <v>2057</v>
      </c>
      <c r="J64" s="121">
        <v>0</v>
      </c>
      <c r="K64" s="121">
        <v>0</v>
      </c>
      <c r="L64" s="121">
        <v>0</v>
      </c>
      <c r="M64" s="121">
        <v>0.3</v>
      </c>
      <c r="N64" s="121">
        <v>0</v>
      </c>
      <c r="O64" s="121">
        <v>2.3199999999999998</v>
      </c>
      <c r="P64" s="121">
        <v>0.7</v>
      </c>
      <c r="Q64" s="121">
        <v>0.3</v>
      </c>
      <c r="R64" s="121">
        <v>1</v>
      </c>
      <c r="S64" s="121">
        <v>20.3232</v>
      </c>
      <c r="T64" s="121">
        <v>8.76</v>
      </c>
    </row>
    <row r="65" spans="1:20">
      <c r="A65" s="121">
        <v>64</v>
      </c>
      <c r="B65" s="121">
        <v>2199452</v>
      </c>
      <c r="C65" s="121" t="s">
        <v>2128</v>
      </c>
      <c r="D65" s="121" t="s">
        <v>2129</v>
      </c>
      <c r="E65" s="121" t="s">
        <v>2146</v>
      </c>
      <c r="F65" s="121" t="s">
        <v>2146</v>
      </c>
      <c r="G65" s="121" t="s">
        <v>2040</v>
      </c>
      <c r="H65" s="121" t="s">
        <v>2056</v>
      </c>
      <c r="I65" s="121" t="s">
        <v>2057</v>
      </c>
      <c r="J65" s="121">
        <v>0</v>
      </c>
      <c r="K65" s="121">
        <v>0</v>
      </c>
      <c r="L65" s="121">
        <v>0</v>
      </c>
      <c r="M65" s="121">
        <v>0.3</v>
      </c>
      <c r="N65" s="121">
        <v>0</v>
      </c>
      <c r="O65" s="121">
        <v>2.3199999999999998</v>
      </c>
      <c r="P65" s="121">
        <v>0.7</v>
      </c>
      <c r="Q65" s="121">
        <v>0.3</v>
      </c>
      <c r="R65" s="121">
        <v>1</v>
      </c>
      <c r="S65" s="121">
        <v>20.3232</v>
      </c>
      <c r="T65" s="121">
        <v>8.76</v>
      </c>
    </row>
    <row r="66" spans="1:20">
      <c r="A66" s="121">
        <v>65</v>
      </c>
      <c r="B66" s="121">
        <v>2199453</v>
      </c>
      <c r="C66" s="121" t="s">
        <v>2128</v>
      </c>
      <c r="D66" s="121" t="s">
        <v>2129</v>
      </c>
      <c r="E66" s="121" t="s">
        <v>2146</v>
      </c>
      <c r="F66" s="121" t="s">
        <v>2146</v>
      </c>
      <c r="G66" s="121" t="s">
        <v>2040</v>
      </c>
      <c r="H66" s="121" t="s">
        <v>2056</v>
      </c>
      <c r="I66" s="121" t="s">
        <v>2057</v>
      </c>
      <c r="J66" s="121">
        <v>0</v>
      </c>
      <c r="K66" s="121">
        <v>0</v>
      </c>
      <c r="L66" s="121">
        <v>0</v>
      </c>
      <c r="M66" s="121">
        <v>0.3</v>
      </c>
      <c r="N66" s="121">
        <v>0</v>
      </c>
      <c r="O66" s="121">
        <v>2.3199999999999998</v>
      </c>
      <c r="P66" s="121">
        <v>0.7</v>
      </c>
      <c r="Q66" s="121">
        <v>0.3</v>
      </c>
      <c r="R66" s="121">
        <v>1</v>
      </c>
      <c r="S66" s="121">
        <v>20.3232</v>
      </c>
      <c r="T66" s="121">
        <v>8.76</v>
      </c>
    </row>
    <row r="67" spans="1:20">
      <c r="A67" s="121">
        <v>66</v>
      </c>
      <c r="B67" s="121">
        <v>2199454</v>
      </c>
      <c r="C67" s="121" t="s">
        <v>2128</v>
      </c>
      <c r="D67" s="121" t="s">
        <v>2129</v>
      </c>
      <c r="E67" s="121" t="s">
        <v>2146</v>
      </c>
      <c r="F67" s="121" t="s">
        <v>2146</v>
      </c>
      <c r="G67" s="121" t="s">
        <v>2040</v>
      </c>
      <c r="H67" s="121" t="s">
        <v>2056</v>
      </c>
      <c r="I67" s="121" t="s">
        <v>2057</v>
      </c>
      <c r="J67" s="121">
        <v>0</v>
      </c>
      <c r="K67" s="121">
        <v>0</v>
      </c>
      <c r="L67" s="121">
        <v>0</v>
      </c>
      <c r="M67" s="121">
        <v>0.3</v>
      </c>
      <c r="N67" s="121">
        <v>0</v>
      </c>
      <c r="O67" s="121">
        <v>2.3199999999999998</v>
      </c>
      <c r="P67" s="121">
        <v>0.7</v>
      </c>
      <c r="Q67" s="121">
        <v>0.3</v>
      </c>
      <c r="R67" s="121">
        <v>1</v>
      </c>
      <c r="S67" s="121">
        <v>20.3232</v>
      </c>
      <c r="T67" s="121">
        <v>8.76</v>
      </c>
    </row>
    <row r="68" spans="1:20">
      <c r="A68" s="121">
        <v>67</v>
      </c>
      <c r="B68" s="121">
        <v>2195322</v>
      </c>
      <c r="C68" s="121" t="s">
        <v>2128</v>
      </c>
      <c r="D68" s="121" t="s">
        <v>2129</v>
      </c>
      <c r="E68" s="121" t="s">
        <v>2147</v>
      </c>
      <c r="F68" s="121" t="s">
        <v>2147</v>
      </c>
      <c r="G68" s="121" t="s">
        <v>2040</v>
      </c>
      <c r="H68" s="121" t="s">
        <v>2056</v>
      </c>
      <c r="I68" s="121" t="s">
        <v>2057</v>
      </c>
      <c r="J68" s="121">
        <v>0</v>
      </c>
      <c r="K68" s="121">
        <v>0</v>
      </c>
      <c r="L68" s="121">
        <v>0</v>
      </c>
      <c r="M68" s="121">
        <v>0.3</v>
      </c>
      <c r="N68" s="121">
        <v>0</v>
      </c>
      <c r="O68" s="121">
        <v>1.92</v>
      </c>
      <c r="P68" s="121">
        <v>0.7</v>
      </c>
      <c r="Q68" s="121">
        <v>0.3</v>
      </c>
      <c r="R68" s="121">
        <v>1</v>
      </c>
      <c r="S68" s="121">
        <v>16.819199999999999</v>
      </c>
      <c r="T68" s="121">
        <v>8.76</v>
      </c>
    </row>
    <row r="69" spans="1:20">
      <c r="A69" s="121">
        <v>68</v>
      </c>
      <c r="B69" s="121">
        <v>2195323</v>
      </c>
      <c r="C69" s="121" t="s">
        <v>2128</v>
      </c>
      <c r="D69" s="121" t="s">
        <v>2129</v>
      </c>
      <c r="E69" s="121" t="s">
        <v>2147</v>
      </c>
      <c r="F69" s="121" t="s">
        <v>2147</v>
      </c>
      <c r="G69" s="121" t="s">
        <v>2040</v>
      </c>
      <c r="H69" s="121" t="s">
        <v>2056</v>
      </c>
      <c r="I69" s="121" t="s">
        <v>2057</v>
      </c>
      <c r="J69" s="121">
        <v>0</v>
      </c>
      <c r="K69" s="121">
        <v>0</v>
      </c>
      <c r="L69" s="121">
        <v>0</v>
      </c>
      <c r="M69" s="121">
        <v>0.3</v>
      </c>
      <c r="N69" s="121">
        <v>0</v>
      </c>
      <c r="O69" s="121">
        <v>1.92</v>
      </c>
      <c r="P69" s="121">
        <v>0.7</v>
      </c>
      <c r="Q69" s="121">
        <v>0.3</v>
      </c>
      <c r="R69" s="121">
        <v>1</v>
      </c>
      <c r="S69" s="121">
        <v>16.819199999999999</v>
      </c>
      <c r="T69" s="121">
        <v>8.76</v>
      </c>
    </row>
    <row r="70" spans="1:20">
      <c r="A70" s="121">
        <v>69</v>
      </c>
      <c r="B70" s="121">
        <v>2195324</v>
      </c>
      <c r="C70" s="121" t="s">
        <v>2128</v>
      </c>
      <c r="D70" s="121" t="s">
        <v>2129</v>
      </c>
      <c r="E70" s="121" t="s">
        <v>2147</v>
      </c>
      <c r="F70" s="121" t="s">
        <v>2147</v>
      </c>
      <c r="G70" s="121" t="s">
        <v>2040</v>
      </c>
      <c r="H70" s="121" t="s">
        <v>2056</v>
      </c>
      <c r="I70" s="121" t="s">
        <v>2057</v>
      </c>
      <c r="J70" s="121">
        <v>0</v>
      </c>
      <c r="K70" s="121">
        <v>0</v>
      </c>
      <c r="L70" s="121">
        <v>0</v>
      </c>
      <c r="M70" s="121">
        <v>0.3</v>
      </c>
      <c r="N70" s="121">
        <v>0</v>
      </c>
      <c r="O70" s="121">
        <v>1.92</v>
      </c>
      <c r="P70" s="121">
        <v>0.7</v>
      </c>
      <c r="Q70" s="121">
        <v>0.3</v>
      </c>
      <c r="R70" s="121">
        <v>1</v>
      </c>
      <c r="S70" s="121">
        <v>16.819199999999999</v>
      </c>
      <c r="T70" s="121">
        <v>8.76</v>
      </c>
    </row>
    <row r="71" spans="1:20">
      <c r="A71" s="121">
        <v>70</v>
      </c>
      <c r="B71" s="121">
        <v>2195325</v>
      </c>
      <c r="C71" s="121" t="s">
        <v>2128</v>
      </c>
      <c r="D71" s="121" t="s">
        <v>2129</v>
      </c>
      <c r="E71" s="121" t="s">
        <v>2147</v>
      </c>
      <c r="F71" s="121" t="s">
        <v>2147</v>
      </c>
      <c r="G71" s="121" t="s">
        <v>2040</v>
      </c>
      <c r="H71" s="121" t="s">
        <v>2056</v>
      </c>
      <c r="I71" s="121" t="s">
        <v>2057</v>
      </c>
      <c r="J71" s="121">
        <v>0</v>
      </c>
      <c r="K71" s="121">
        <v>0</v>
      </c>
      <c r="L71" s="121">
        <v>0</v>
      </c>
      <c r="M71" s="121">
        <v>0.3</v>
      </c>
      <c r="N71" s="121">
        <v>0</v>
      </c>
      <c r="O71" s="121">
        <v>1.92</v>
      </c>
      <c r="P71" s="121">
        <v>0.7</v>
      </c>
      <c r="Q71" s="121">
        <v>0.3</v>
      </c>
      <c r="R71" s="121">
        <v>1</v>
      </c>
      <c r="S71" s="121">
        <v>16.819199999999999</v>
      </c>
      <c r="T71" s="121">
        <v>8.76</v>
      </c>
    </row>
    <row r="72" spans="1:20">
      <c r="A72" s="121">
        <v>71</v>
      </c>
      <c r="B72" s="121">
        <v>2195326</v>
      </c>
      <c r="C72" s="121" t="s">
        <v>2128</v>
      </c>
      <c r="D72" s="121" t="s">
        <v>2129</v>
      </c>
      <c r="E72" s="121" t="s">
        <v>2147</v>
      </c>
      <c r="F72" s="121" t="s">
        <v>2147</v>
      </c>
      <c r="G72" s="121" t="s">
        <v>2040</v>
      </c>
      <c r="H72" s="121" t="s">
        <v>2056</v>
      </c>
      <c r="I72" s="121" t="s">
        <v>2057</v>
      </c>
      <c r="J72" s="121">
        <v>0</v>
      </c>
      <c r="K72" s="121">
        <v>0</v>
      </c>
      <c r="L72" s="121">
        <v>0</v>
      </c>
      <c r="M72" s="121">
        <v>0.3</v>
      </c>
      <c r="N72" s="121">
        <v>0</v>
      </c>
      <c r="O72" s="121">
        <v>1.92</v>
      </c>
      <c r="P72" s="121">
        <v>0.7</v>
      </c>
      <c r="Q72" s="121">
        <v>0.3</v>
      </c>
      <c r="R72" s="121">
        <v>1</v>
      </c>
      <c r="S72" s="121">
        <v>16.819199999999999</v>
      </c>
      <c r="T72" s="121">
        <v>8.76</v>
      </c>
    </row>
    <row r="73" spans="1:20">
      <c r="A73" s="121">
        <v>72</v>
      </c>
      <c r="B73" s="121">
        <v>2199450</v>
      </c>
      <c r="C73" s="121" t="s">
        <v>2128</v>
      </c>
      <c r="D73" s="121" t="s">
        <v>2129</v>
      </c>
      <c r="E73" s="121" t="s">
        <v>2148</v>
      </c>
      <c r="F73" s="121" t="s">
        <v>2148</v>
      </c>
      <c r="G73" s="121" t="s">
        <v>2040</v>
      </c>
      <c r="H73" s="121" t="s">
        <v>2056</v>
      </c>
      <c r="I73" s="121" t="s">
        <v>2057</v>
      </c>
      <c r="J73" s="121">
        <v>0</v>
      </c>
      <c r="K73" s="121">
        <v>0</v>
      </c>
      <c r="L73" s="121">
        <v>0</v>
      </c>
      <c r="M73" s="121">
        <v>0.3</v>
      </c>
      <c r="N73" s="121">
        <v>0</v>
      </c>
      <c r="O73" s="121">
        <v>2.3199999999999998</v>
      </c>
      <c r="P73" s="121">
        <v>0.7</v>
      </c>
      <c r="Q73" s="121">
        <v>0.3</v>
      </c>
      <c r="R73" s="121">
        <v>1</v>
      </c>
      <c r="S73" s="121">
        <v>20.3232</v>
      </c>
      <c r="T73" s="121">
        <v>8.76</v>
      </c>
    </row>
    <row r="74" spans="1:20">
      <c r="A74" s="121">
        <v>73</v>
      </c>
      <c r="B74" s="121">
        <v>2199455</v>
      </c>
      <c r="C74" s="121" t="s">
        <v>2128</v>
      </c>
      <c r="D74" s="121" t="s">
        <v>2129</v>
      </c>
      <c r="E74" s="121" t="s">
        <v>2148</v>
      </c>
      <c r="F74" s="121" t="s">
        <v>2148</v>
      </c>
      <c r="G74" s="121" t="s">
        <v>2040</v>
      </c>
      <c r="H74" s="121" t="s">
        <v>2056</v>
      </c>
      <c r="I74" s="121" t="s">
        <v>2057</v>
      </c>
      <c r="J74" s="121">
        <v>0</v>
      </c>
      <c r="K74" s="121">
        <v>0</v>
      </c>
      <c r="L74" s="121">
        <v>0</v>
      </c>
      <c r="M74" s="121">
        <v>0.3</v>
      </c>
      <c r="N74" s="121">
        <v>0</v>
      </c>
      <c r="O74" s="121">
        <v>2.3199999999999998</v>
      </c>
      <c r="P74" s="121">
        <v>0.7</v>
      </c>
      <c r="Q74" s="121">
        <v>0.3</v>
      </c>
      <c r="R74" s="121">
        <v>1</v>
      </c>
      <c r="S74" s="121">
        <v>20.3232</v>
      </c>
      <c r="T74" s="121">
        <v>8.76</v>
      </c>
    </row>
    <row r="75" spans="1:20">
      <c r="A75" s="121">
        <v>74</v>
      </c>
      <c r="B75" s="121">
        <v>2199456</v>
      </c>
      <c r="C75" s="121" t="s">
        <v>2128</v>
      </c>
      <c r="D75" s="121" t="s">
        <v>2129</v>
      </c>
      <c r="E75" s="121" t="s">
        <v>2148</v>
      </c>
      <c r="F75" s="121" t="s">
        <v>2148</v>
      </c>
      <c r="G75" s="121" t="s">
        <v>2040</v>
      </c>
      <c r="H75" s="121" t="s">
        <v>2056</v>
      </c>
      <c r="I75" s="121" t="s">
        <v>2057</v>
      </c>
      <c r="J75" s="121">
        <v>0</v>
      </c>
      <c r="K75" s="121">
        <v>0</v>
      </c>
      <c r="L75" s="121">
        <v>0</v>
      </c>
      <c r="M75" s="121">
        <v>0.3</v>
      </c>
      <c r="N75" s="121">
        <v>0</v>
      </c>
      <c r="O75" s="121">
        <v>2.3199999999999998</v>
      </c>
      <c r="P75" s="121">
        <v>0.7</v>
      </c>
      <c r="Q75" s="121">
        <v>0.3</v>
      </c>
      <c r="R75" s="121">
        <v>1</v>
      </c>
      <c r="S75" s="121">
        <v>20.3232</v>
      </c>
      <c r="T75" s="121">
        <v>8.76</v>
      </c>
    </row>
    <row r="76" spans="1:20">
      <c r="A76" s="121">
        <v>75</v>
      </c>
      <c r="B76" s="121">
        <v>2199457</v>
      </c>
      <c r="C76" s="121" t="s">
        <v>2128</v>
      </c>
      <c r="D76" s="121" t="s">
        <v>2129</v>
      </c>
      <c r="E76" s="121" t="s">
        <v>2148</v>
      </c>
      <c r="F76" s="121" t="s">
        <v>2148</v>
      </c>
      <c r="G76" s="121" t="s">
        <v>2040</v>
      </c>
      <c r="H76" s="121" t="s">
        <v>2056</v>
      </c>
      <c r="I76" s="121" t="s">
        <v>2057</v>
      </c>
      <c r="J76" s="121">
        <v>0</v>
      </c>
      <c r="K76" s="121">
        <v>0</v>
      </c>
      <c r="L76" s="121">
        <v>0</v>
      </c>
      <c r="M76" s="121">
        <v>0.3</v>
      </c>
      <c r="N76" s="121">
        <v>0</v>
      </c>
      <c r="O76" s="121">
        <v>2.3199999999999998</v>
      </c>
      <c r="P76" s="121">
        <v>0.7</v>
      </c>
      <c r="Q76" s="121">
        <v>0.3</v>
      </c>
      <c r="R76" s="121">
        <v>1</v>
      </c>
      <c r="S76" s="121">
        <v>20.3232</v>
      </c>
      <c r="T76" s="121">
        <v>8.76</v>
      </c>
    </row>
    <row r="77" spans="1:20">
      <c r="A77" s="121">
        <v>76</v>
      </c>
      <c r="B77" s="121">
        <v>2199458</v>
      </c>
      <c r="C77" s="121" t="s">
        <v>2128</v>
      </c>
      <c r="D77" s="121" t="s">
        <v>2129</v>
      </c>
      <c r="E77" s="121" t="s">
        <v>2148</v>
      </c>
      <c r="F77" s="121" t="s">
        <v>2148</v>
      </c>
      <c r="G77" s="121" t="s">
        <v>2040</v>
      </c>
      <c r="H77" s="121" t="s">
        <v>2056</v>
      </c>
      <c r="I77" s="121" t="s">
        <v>2057</v>
      </c>
      <c r="J77" s="121">
        <v>0</v>
      </c>
      <c r="K77" s="121">
        <v>0</v>
      </c>
      <c r="L77" s="121">
        <v>0</v>
      </c>
      <c r="M77" s="121">
        <v>0.3</v>
      </c>
      <c r="N77" s="121">
        <v>0</v>
      </c>
      <c r="O77" s="121">
        <v>2.3199999999999998</v>
      </c>
      <c r="P77" s="121">
        <v>0.7</v>
      </c>
      <c r="Q77" s="121">
        <v>0.3</v>
      </c>
      <c r="R77" s="121">
        <v>1</v>
      </c>
      <c r="S77" s="121">
        <v>20.3232</v>
      </c>
      <c r="T77" s="121">
        <v>8.76</v>
      </c>
    </row>
    <row r="78" spans="1:20">
      <c r="A78" s="121">
        <v>77</v>
      </c>
      <c r="B78" s="121">
        <v>2199459</v>
      </c>
      <c r="C78" s="121" t="s">
        <v>2128</v>
      </c>
      <c r="D78" s="121" t="s">
        <v>2129</v>
      </c>
      <c r="E78" s="121" t="s">
        <v>2148</v>
      </c>
      <c r="F78" s="121" t="s">
        <v>2148</v>
      </c>
      <c r="G78" s="121" t="s">
        <v>2040</v>
      </c>
      <c r="H78" s="121" t="s">
        <v>2056</v>
      </c>
      <c r="I78" s="121" t="s">
        <v>2057</v>
      </c>
      <c r="J78" s="121">
        <v>0</v>
      </c>
      <c r="K78" s="121">
        <v>0</v>
      </c>
      <c r="L78" s="121">
        <v>0</v>
      </c>
      <c r="M78" s="121">
        <v>0.3</v>
      </c>
      <c r="N78" s="121">
        <v>0</v>
      </c>
      <c r="O78" s="121">
        <v>2.3199999999999998</v>
      </c>
      <c r="P78" s="121">
        <v>0.7</v>
      </c>
      <c r="Q78" s="121">
        <v>0.3</v>
      </c>
      <c r="R78" s="121">
        <v>1</v>
      </c>
      <c r="S78" s="121">
        <v>20.3232</v>
      </c>
      <c r="T78" s="121">
        <v>8.76</v>
      </c>
    </row>
    <row r="79" spans="1:20">
      <c r="A79" s="121">
        <v>78</v>
      </c>
      <c r="B79" s="121">
        <v>2251658</v>
      </c>
      <c r="C79" s="121" t="s">
        <v>2128</v>
      </c>
      <c r="D79" s="121" t="s">
        <v>2129</v>
      </c>
      <c r="E79" s="121" t="s">
        <v>2149</v>
      </c>
      <c r="F79" s="121" t="s">
        <v>2149</v>
      </c>
      <c r="G79" s="121" t="s">
        <v>2150</v>
      </c>
      <c r="H79" s="121" t="s">
        <v>2056</v>
      </c>
      <c r="I79" s="121" t="s">
        <v>2067</v>
      </c>
      <c r="J79" s="121">
        <v>0</v>
      </c>
      <c r="K79" s="121">
        <v>0</v>
      </c>
      <c r="L79" s="121">
        <v>0</v>
      </c>
      <c r="M79" s="121">
        <v>0.3</v>
      </c>
      <c r="N79" s="121">
        <v>0</v>
      </c>
      <c r="O79" s="121">
        <v>0.45</v>
      </c>
      <c r="P79" s="121">
        <v>0.7</v>
      </c>
      <c r="Q79" s="121">
        <v>0.3</v>
      </c>
      <c r="R79" s="121">
        <v>1</v>
      </c>
      <c r="S79" s="121">
        <v>3.9420000000000002</v>
      </c>
      <c r="T79" s="121">
        <v>8.76</v>
      </c>
    </row>
    <row r="80" spans="1:20">
      <c r="A80" s="121">
        <v>79</v>
      </c>
      <c r="B80" s="121">
        <v>2273192</v>
      </c>
      <c r="C80" s="121" t="s">
        <v>2128</v>
      </c>
      <c r="D80" s="121" t="s">
        <v>2129</v>
      </c>
      <c r="E80" s="121" t="s">
        <v>2151</v>
      </c>
      <c r="F80" s="121" t="s">
        <v>2151</v>
      </c>
      <c r="G80" s="121" t="s">
        <v>2040</v>
      </c>
      <c r="H80" s="121" t="s">
        <v>2056</v>
      </c>
      <c r="I80" s="121" t="s">
        <v>2057</v>
      </c>
      <c r="J80" s="121">
        <v>0</v>
      </c>
      <c r="K80" s="121">
        <v>0</v>
      </c>
      <c r="L80" s="121">
        <v>0</v>
      </c>
      <c r="M80" s="121">
        <v>0.3</v>
      </c>
      <c r="N80" s="121">
        <v>0</v>
      </c>
      <c r="O80" s="121">
        <v>1.74</v>
      </c>
      <c r="P80" s="121">
        <v>0.7</v>
      </c>
      <c r="Q80" s="121">
        <v>0.3</v>
      </c>
      <c r="R80" s="121">
        <v>1</v>
      </c>
      <c r="S80" s="121">
        <v>15.2424</v>
      </c>
      <c r="T80" s="121">
        <v>8.76</v>
      </c>
    </row>
    <row r="81" spans="1:20">
      <c r="A81" s="121">
        <v>80</v>
      </c>
      <c r="B81" s="121">
        <v>2236013</v>
      </c>
      <c r="C81" s="121" t="s">
        <v>2128</v>
      </c>
      <c r="D81" s="121" t="s">
        <v>2129</v>
      </c>
      <c r="E81" s="121" t="s">
        <v>2152</v>
      </c>
      <c r="F81" s="121" t="s">
        <v>2152</v>
      </c>
      <c r="G81" s="121" t="s">
        <v>2153</v>
      </c>
      <c r="H81" s="121" t="s">
        <v>2056</v>
      </c>
      <c r="I81" s="121" t="s">
        <v>2057</v>
      </c>
      <c r="J81" s="121">
        <v>0</v>
      </c>
      <c r="K81" s="121">
        <v>0</v>
      </c>
      <c r="L81" s="121">
        <v>0</v>
      </c>
      <c r="M81" s="121">
        <v>0.3</v>
      </c>
      <c r="N81" s="121">
        <v>0</v>
      </c>
      <c r="O81" s="121">
        <v>0.63</v>
      </c>
      <c r="P81" s="121">
        <v>0.7</v>
      </c>
      <c r="Q81" s="121">
        <v>0.3</v>
      </c>
      <c r="R81" s="121">
        <v>1</v>
      </c>
      <c r="S81" s="121">
        <v>5.5187999999999997</v>
      </c>
      <c r="T81" s="121">
        <v>8.76</v>
      </c>
    </row>
    <row r="82" spans="1:20">
      <c r="A82" s="121">
        <v>81</v>
      </c>
      <c r="B82" s="121">
        <v>2306797</v>
      </c>
      <c r="C82" s="121" t="s">
        <v>2128</v>
      </c>
      <c r="D82" s="121" t="s">
        <v>2129</v>
      </c>
      <c r="E82" s="121" t="s">
        <v>2154</v>
      </c>
      <c r="F82" s="121" t="s">
        <v>2154</v>
      </c>
      <c r="G82" s="121" t="s">
        <v>2155</v>
      </c>
      <c r="H82" s="121" t="s">
        <v>2056</v>
      </c>
      <c r="I82" s="121" t="s">
        <v>2057</v>
      </c>
      <c r="J82" s="121">
        <v>0</v>
      </c>
      <c r="K82" s="121">
        <v>0</v>
      </c>
      <c r="L82" s="121">
        <v>0</v>
      </c>
      <c r="M82" s="121">
        <v>0.3</v>
      </c>
      <c r="N82" s="121">
        <v>0</v>
      </c>
      <c r="O82" s="121">
        <v>1.27</v>
      </c>
      <c r="P82" s="121">
        <v>0.7</v>
      </c>
      <c r="Q82" s="121">
        <v>0.3</v>
      </c>
      <c r="R82" s="121">
        <v>1</v>
      </c>
      <c r="S82" s="121">
        <v>11.1252</v>
      </c>
      <c r="T82" s="121">
        <v>8.76</v>
      </c>
    </row>
    <row r="83" spans="1:20">
      <c r="A83" s="121">
        <v>82</v>
      </c>
      <c r="B83" s="121">
        <v>2271038</v>
      </c>
      <c r="C83" s="121" t="s">
        <v>2128</v>
      </c>
      <c r="D83" s="121" t="s">
        <v>2129</v>
      </c>
      <c r="E83" s="121" t="s">
        <v>2156</v>
      </c>
      <c r="F83" s="121" t="s">
        <v>2156</v>
      </c>
      <c r="G83" s="121" t="s">
        <v>2040</v>
      </c>
      <c r="H83" s="121" t="s">
        <v>2056</v>
      </c>
      <c r="I83" s="121" t="s">
        <v>2067</v>
      </c>
      <c r="J83" s="121">
        <v>0</v>
      </c>
      <c r="K83" s="121">
        <v>0</v>
      </c>
      <c r="L83" s="121">
        <v>0</v>
      </c>
      <c r="M83" s="121">
        <v>0.3</v>
      </c>
      <c r="N83" s="121">
        <v>0</v>
      </c>
      <c r="O83" s="121">
        <v>1.79</v>
      </c>
      <c r="P83" s="121">
        <v>0.7</v>
      </c>
      <c r="Q83" s="121">
        <v>0.3</v>
      </c>
      <c r="R83" s="121">
        <v>1</v>
      </c>
      <c r="S83" s="121">
        <v>15.680400000000001</v>
      </c>
      <c r="T83" s="121">
        <v>8.76</v>
      </c>
    </row>
    <row r="84" spans="1:20">
      <c r="A84" s="121">
        <v>83</v>
      </c>
      <c r="B84" s="121">
        <v>2257567</v>
      </c>
      <c r="C84" s="121" t="s">
        <v>43</v>
      </c>
      <c r="D84" s="121" t="s">
        <v>44</v>
      </c>
      <c r="E84" s="121" t="s">
        <v>2157</v>
      </c>
      <c r="F84" s="121" t="s">
        <v>2157</v>
      </c>
      <c r="G84" s="121" t="s">
        <v>2040</v>
      </c>
      <c r="H84" s="121" t="s">
        <v>2041</v>
      </c>
      <c r="I84" s="121" t="s">
        <v>2067</v>
      </c>
      <c r="J84" s="121">
        <v>0</v>
      </c>
      <c r="K84" s="121">
        <v>0.1</v>
      </c>
      <c r="L84" s="121">
        <v>6.25E-2</v>
      </c>
      <c r="M84" s="121">
        <v>0.3</v>
      </c>
      <c r="N84" s="121">
        <v>0</v>
      </c>
      <c r="O84" s="121">
        <v>0.87</v>
      </c>
      <c r="P84" s="121">
        <v>0.5</v>
      </c>
      <c r="Q84" s="121">
        <v>0.46250000000000002</v>
      </c>
      <c r="R84" s="121">
        <v>0.96250000000000002</v>
      </c>
      <c r="S84" s="121">
        <v>7.6212</v>
      </c>
      <c r="T84" s="121">
        <v>8.4314999999999998</v>
      </c>
    </row>
    <row r="85" spans="1:20">
      <c r="A85" s="121">
        <v>84</v>
      </c>
      <c r="B85" s="121">
        <v>2245309</v>
      </c>
      <c r="C85" s="121" t="s">
        <v>43</v>
      </c>
      <c r="D85" s="121" t="s">
        <v>44</v>
      </c>
      <c r="E85" s="121" t="s">
        <v>2158</v>
      </c>
      <c r="F85" s="121" t="s">
        <v>2158</v>
      </c>
      <c r="G85" s="121" t="s">
        <v>2159</v>
      </c>
      <c r="H85" s="121" t="s">
        <v>2041</v>
      </c>
      <c r="I85" s="121" t="s">
        <v>2160</v>
      </c>
      <c r="J85" s="121">
        <v>0</v>
      </c>
      <c r="K85" s="121">
        <v>0</v>
      </c>
      <c r="L85" s="121">
        <v>0.125</v>
      </c>
      <c r="M85" s="121">
        <v>0.4</v>
      </c>
      <c r="N85" s="121">
        <v>0</v>
      </c>
      <c r="O85" s="121">
        <v>2.65</v>
      </c>
      <c r="P85" s="121">
        <v>0.5</v>
      </c>
      <c r="Q85" s="121">
        <v>0.52500000000000002</v>
      </c>
      <c r="R85" s="121">
        <v>1.0249999999999999</v>
      </c>
      <c r="S85" s="121">
        <v>23.213999999999999</v>
      </c>
      <c r="T85" s="121">
        <v>8.9789999999999992</v>
      </c>
    </row>
    <row r="86" spans="1:20">
      <c r="A86" s="121">
        <v>85</v>
      </c>
      <c r="B86" s="121">
        <v>2186397</v>
      </c>
      <c r="C86" s="121" t="s">
        <v>43</v>
      </c>
      <c r="D86" s="121" t="s">
        <v>44</v>
      </c>
      <c r="E86" s="121" t="s">
        <v>2161</v>
      </c>
      <c r="F86" s="121" t="s">
        <v>2161</v>
      </c>
      <c r="G86" s="121" t="s">
        <v>2040</v>
      </c>
      <c r="H86" s="121" t="s">
        <v>2162</v>
      </c>
      <c r="I86" s="121" t="s">
        <v>2067</v>
      </c>
      <c r="J86" s="121">
        <v>0.36</v>
      </c>
      <c r="K86" s="121">
        <v>0</v>
      </c>
      <c r="L86" s="121">
        <v>1.5625E-2</v>
      </c>
      <c r="M86" s="121">
        <v>0.3</v>
      </c>
      <c r="N86" s="121">
        <v>0.1</v>
      </c>
      <c r="O86" s="121">
        <v>0.87</v>
      </c>
      <c r="P86" s="121">
        <v>0.3</v>
      </c>
      <c r="Q86" s="121">
        <v>0.77562500000000001</v>
      </c>
      <c r="R86" s="121">
        <v>1.0756250000000001</v>
      </c>
      <c r="S86" s="121">
        <v>7.6212</v>
      </c>
      <c r="T86" s="121">
        <v>9.4224750000000004</v>
      </c>
    </row>
    <row r="87" spans="1:20">
      <c r="A87" s="121">
        <v>86</v>
      </c>
      <c r="B87" s="121">
        <v>2199604</v>
      </c>
      <c r="C87" s="121" t="s">
        <v>43</v>
      </c>
      <c r="D87" s="121" t="s">
        <v>44</v>
      </c>
      <c r="E87" s="121" t="s">
        <v>2163</v>
      </c>
      <c r="F87" s="121" t="s">
        <v>2163</v>
      </c>
      <c r="G87" s="121" t="s">
        <v>2164</v>
      </c>
      <c r="H87" s="121" t="s">
        <v>2162</v>
      </c>
      <c r="I87" s="121" t="s">
        <v>2057</v>
      </c>
      <c r="J87" s="121">
        <v>0.43</v>
      </c>
      <c r="K87" s="121">
        <v>0.1</v>
      </c>
      <c r="L87" s="121">
        <v>3.125E-2</v>
      </c>
      <c r="M87" s="121">
        <v>0.3</v>
      </c>
      <c r="N87" s="121">
        <v>0.1</v>
      </c>
      <c r="O87" s="121">
        <v>1.26</v>
      </c>
      <c r="P87" s="121">
        <v>0.3</v>
      </c>
      <c r="Q87" s="121">
        <v>0.96125000000000005</v>
      </c>
      <c r="R87" s="121">
        <v>1.26125</v>
      </c>
      <c r="S87" s="121">
        <v>11.037599999999999</v>
      </c>
      <c r="T87" s="121">
        <v>11.048550000000001</v>
      </c>
    </row>
    <row r="88" spans="1:20">
      <c r="A88" s="121">
        <v>87</v>
      </c>
      <c r="B88" s="121">
        <v>2207651</v>
      </c>
      <c r="C88" s="121" t="s">
        <v>43</v>
      </c>
      <c r="D88" s="121" t="s">
        <v>44</v>
      </c>
      <c r="E88" s="121" t="s">
        <v>2165</v>
      </c>
      <c r="F88" s="121" t="s">
        <v>2165</v>
      </c>
      <c r="G88" s="121" t="s">
        <v>2166</v>
      </c>
      <c r="H88" s="121" t="s">
        <v>2162</v>
      </c>
      <c r="I88" s="121" t="s">
        <v>2067</v>
      </c>
      <c r="J88" s="121">
        <v>0.43</v>
      </c>
      <c r="K88" s="121">
        <v>0.1</v>
      </c>
      <c r="L88" s="121">
        <v>3.125E-2</v>
      </c>
      <c r="M88" s="121">
        <v>0.3</v>
      </c>
      <c r="N88" s="121">
        <v>0.1</v>
      </c>
      <c r="O88" s="121">
        <v>1.41</v>
      </c>
      <c r="P88" s="121">
        <v>0.3</v>
      </c>
      <c r="Q88" s="121">
        <v>0.96125000000000005</v>
      </c>
      <c r="R88" s="121">
        <v>1.26125</v>
      </c>
      <c r="S88" s="121">
        <v>12.351599999999999</v>
      </c>
      <c r="T88" s="121">
        <v>11.048550000000001</v>
      </c>
    </row>
    <row r="89" spans="1:20">
      <c r="A89" s="121">
        <v>88</v>
      </c>
      <c r="B89" s="121">
        <v>2206044</v>
      </c>
      <c r="C89" s="121" t="s">
        <v>43</v>
      </c>
      <c r="D89" s="121" t="s">
        <v>44</v>
      </c>
      <c r="E89" s="121" t="s">
        <v>2167</v>
      </c>
      <c r="F89" s="121" t="s">
        <v>2167</v>
      </c>
      <c r="G89" s="121" t="s">
        <v>2040</v>
      </c>
      <c r="H89" s="121" t="s">
        <v>2162</v>
      </c>
      <c r="I89" s="121" t="s">
        <v>2057</v>
      </c>
      <c r="J89" s="121">
        <v>0.43</v>
      </c>
      <c r="K89" s="121">
        <v>0.1</v>
      </c>
      <c r="L89" s="121">
        <v>3.125E-2</v>
      </c>
      <c r="M89" s="121">
        <v>0.3</v>
      </c>
      <c r="N89" s="121">
        <v>0.1</v>
      </c>
      <c r="O89" s="121">
        <v>1.76</v>
      </c>
      <c r="P89" s="121">
        <v>0.3</v>
      </c>
      <c r="Q89" s="121">
        <v>0.96125000000000005</v>
      </c>
      <c r="R89" s="121">
        <v>1.26125</v>
      </c>
      <c r="S89" s="121">
        <v>15.4176</v>
      </c>
      <c r="T89" s="121">
        <v>11.048550000000001</v>
      </c>
    </row>
    <row r="90" spans="1:20">
      <c r="A90" s="121">
        <v>89</v>
      </c>
      <c r="B90" s="121">
        <v>2203375</v>
      </c>
      <c r="C90" s="121" t="s">
        <v>43</v>
      </c>
      <c r="D90" s="121" t="s">
        <v>44</v>
      </c>
      <c r="E90" s="121" t="s">
        <v>2168</v>
      </c>
      <c r="F90" s="121" t="s">
        <v>2168</v>
      </c>
      <c r="G90" s="121" t="s">
        <v>2040</v>
      </c>
      <c r="H90" s="121" t="s">
        <v>2162</v>
      </c>
      <c r="I90" s="121" t="s">
        <v>2057</v>
      </c>
      <c r="J90" s="121">
        <v>0.43</v>
      </c>
      <c r="K90" s="121">
        <v>0.1</v>
      </c>
      <c r="L90" s="121">
        <v>6.25E-2</v>
      </c>
      <c r="M90" s="121">
        <v>0.3</v>
      </c>
      <c r="N90" s="121">
        <v>0.1</v>
      </c>
      <c r="O90" s="121">
        <v>1.26</v>
      </c>
      <c r="P90" s="121">
        <v>0.3</v>
      </c>
      <c r="Q90" s="121">
        <v>0.99250000000000005</v>
      </c>
      <c r="R90" s="121">
        <v>1.2925</v>
      </c>
      <c r="S90" s="121">
        <v>11.037599999999999</v>
      </c>
      <c r="T90" s="121">
        <v>11.3223</v>
      </c>
    </row>
    <row r="91" spans="1:20">
      <c r="A91" s="121">
        <v>90</v>
      </c>
      <c r="B91" s="121">
        <v>2232442</v>
      </c>
      <c r="C91" s="121" t="s">
        <v>43</v>
      </c>
      <c r="D91" s="121" t="s">
        <v>44</v>
      </c>
      <c r="E91" s="121" t="s">
        <v>2169</v>
      </c>
      <c r="F91" s="121" t="s">
        <v>2169</v>
      </c>
      <c r="G91" s="121" t="s">
        <v>2170</v>
      </c>
      <c r="H91" s="121" t="s">
        <v>2162</v>
      </c>
      <c r="I91" s="121" t="s">
        <v>2067</v>
      </c>
      <c r="J91" s="121">
        <v>0.37</v>
      </c>
      <c r="K91" s="121">
        <v>0</v>
      </c>
      <c r="L91" s="121">
        <v>3.125E-2</v>
      </c>
      <c r="M91" s="121">
        <v>0.3</v>
      </c>
      <c r="N91" s="121">
        <v>0.1</v>
      </c>
      <c r="O91" s="121">
        <v>0.96</v>
      </c>
      <c r="P91" s="121">
        <v>0.3</v>
      </c>
      <c r="Q91" s="121">
        <v>0.80125000000000002</v>
      </c>
      <c r="R91" s="121">
        <v>1.1012500000000001</v>
      </c>
      <c r="S91" s="121">
        <v>8.4095999999999993</v>
      </c>
      <c r="T91" s="121">
        <v>9.6469500000000004</v>
      </c>
    </row>
    <row r="92" spans="1:20">
      <c r="A92" s="121">
        <v>91</v>
      </c>
      <c r="B92" s="121">
        <v>2209741</v>
      </c>
      <c r="C92" s="121" t="s">
        <v>43</v>
      </c>
      <c r="D92" s="121" t="s">
        <v>44</v>
      </c>
      <c r="E92" s="121" t="s">
        <v>2171</v>
      </c>
      <c r="F92" s="121" t="s">
        <v>2171</v>
      </c>
      <c r="G92" s="121" t="s">
        <v>2172</v>
      </c>
      <c r="H92" s="121" t="s">
        <v>2162</v>
      </c>
      <c r="I92" s="121" t="s">
        <v>2057</v>
      </c>
      <c r="J92" s="121">
        <v>0.43</v>
      </c>
      <c r="K92" s="121">
        <v>0.1</v>
      </c>
      <c r="L92" s="121">
        <v>3.125E-2</v>
      </c>
      <c r="M92" s="121">
        <v>0.3</v>
      </c>
      <c r="N92" s="121">
        <v>0.1</v>
      </c>
      <c r="O92" s="121">
        <v>1.87</v>
      </c>
      <c r="P92" s="121">
        <v>0.3</v>
      </c>
      <c r="Q92" s="121">
        <v>0.96125000000000005</v>
      </c>
      <c r="R92" s="121">
        <v>1.26125</v>
      </c>
      <c r="S92" s="121">
        <v>16.3812</v>
      </c>
      <c r="T92" s="121">
        <v>11.048550000000001</v>
      </c>
    </row>
    <row r="93" spans="1:20">
      <c r="A93" s="121">
        <v>92</v>
      </c>
      <c r="B93" s="121">
        <v>2207653</v>
      </c>
      <c r="C93" s="121" t="s">
        <v>43</v>
      </c>
      <c r="D93" s="121" t="s">
        <v>44</v>
      </c>
      <c r="E93" s="121" t="s">
        <v>2173</v>
      </c>
      <c r="F93" s="121" t="s">
        <v>2173</v>
      </c>
      <c r="G93" s="121" t="s">
        <v>2174</v>
      </c>
      <c r="H93" s="121" t="s">
        <v>2162</v>
      </c>
      <c r="I93" s="121" t="s">
        <v>2057</v>
      </c>
      <c r="J93" s="121">
        <v>0.43</v>
      </c>
      <c r="K93" s="121">
        <v>0.1</v>
      </c>
      <c r="L93" s="121">
        <v>6.25E-2</v>
      </c>
      <c r="M93" s="121">
        <v>0.3</v>
      </c>
      <c r="N93" s="121">
        <v>0.1</v>
      </c>
      <c r="O93" s="121">
        <v>1.76</v>
      </c>
      <c r="P93" s="121">
        <v>0.3</v>
      </c>
      <c r="Q93" s="121">
        <v>0.99250000000000005</v>
      </c>
      <c r="R93" s="121">
        <v>1.2925</v>
      </c>
      <c r="S93" s="121">
        <v>15.4176</v>
      </c>
      <c r="T93" s="121">
        <v>11.3223</v>
      </c>
    </row>
    <row r="94" spans="1:20">
      <c r="A94" s="121">
        <v>93</v>
      </c>
      <c r="B94" s="121">
        <v>2267017</v>
      </c>
      <c r="C94" s="121" t="s">
        <v>43</v>
      </c>
      <c r="D94" s="121" t="s">
        <v>44</v>
      </c>
      <c r="E94" s="121" t="s">
        <v>2175</v>
      </c>
      <c r="F94" s="121" t="s">
        <v>2175</v>
      </c>
      <c r="G94" s="121" t="s">
        <v>2176</v>
      </c>
      <c r="H94" s="121" t="s">
        <v>2162</v>
      </c>
      <c r="I94" s="121" t="s">
        <v>2057</v>
      </c>
      <c r="J94" s="121">
        <v>0.23</v>
      </c>
      <c r="K94" s="121">
        <v>0.1</v>
      </c>
      <c r="L94" s="121">
        <v>3.125E-2</v>
      </c>
      <c r="M94" s="121">
        <v>0.3</v>
      </c>
      <c r="N94" s="121">
        <v>0.1</v>
      </c>
      <c r="O94" s="121">
        <v>1.34</v>
      </c>
      <c r="P94" s="121">
        <v>0.3</v>
      </c>
      <c r="Q94" s="121">
        <v>0.76124999999999998</v>
      </c>
      <c r="R94" s="121">
        <v>1.06125</v>
      </c>
      <c r="S94" s="121">
        <v>11.7384</v>
      </c>
      <c r="T94" s="121">
        <v>9.2965499999999999</v>
      </c>
    </row>
    <row r="95" spans="1:20">
      <c r="A95" s="121">
        <v>94</v>
      </c>
      <c r="B95" s="121">
        <v>2199603</v>
      </c>
      <c r="C95" s="121" t="s">
        <v>43</v>
      </c>
      <c r="D95" s="121" t="s">
        <v>44</v>
      </c>
      <c r="E95" s="121" t="s">
        <v>2177</v>
      </c>
      <c r="F95" s="121" t="s">
        <v>2177</v>
      </c>
      <c r="G95" s="121" t="s">
        <v>2178</v>
      </c>
      <c r="H95" s="121" t="s">
        <v>2162</v>
      </c>
      <c r="I95" s="121" t="s">
        <v>2057</v>
      </c>
      <c r="J95" s="121">
        <v>0.43</v>
      </c>
      <c r="K95" s="121">
        <v>0.1</v>
      </c>
      <c r="L95" s="121">
        <v>3.125E-2</v>
      </c>
      <c r="M95" s="121">
        <v>0.3</v>
      </c>
      <c r="N95" s="121">
        <v>0.1</v>
      </c>
      <c r="O95" s="121">
        <v>1.4</v>
      </c>
      <c r="P95" s="121">
        <v>0.3</v>
      </c>
      <c r="Q95" s="121">
        <v>0.96125000000000005</v>
      </c>
      <c r="R95" s="121">
        <v>1.26125</v>
      </c>
      <c r="S95" s="121">
        <v>12.263999999999999</v>
      </c>
      <c r="T95" s="121">
        <v>11.048550000000001</v>
      </c>
    </row>
    <row r="96" spans="1:20">
      <c r="A96" s="121">
        <v>95</v>
      </c>
      <c r="B96" s="121">
        <v>2232443</v>
      </c>
      <c r="C96" s="121" t="s">
        <v>43</v>
      </c>
      <c r="D96" s="121" t="s">
        <v>44</v>
      </c>
      <c r="E96" s="121" t="s">
        <v>2179</v>
      </c>
      <c r="F96" s="121" t="s">
        <v>2179</v>
      </c>
      <c r="G96" s="121" t="s">
        <v>2040</v>
      </c>
      <c r="H96" s="121" t="s">
        <v>2162</v>
      </c>
      <c r="I96" s="121" t="s">
        <v>2067</v>
      </c>
      <c r="J96" s="121">
        <v>0.37</v>
      </c>
      <c r="K96" s="121">
        <v>0.1</v>
      </c>
      <c r="L96" s="121">
        <v>3.125E-2</v>
      </c>
      <c r="M96" s="121">
        <v>0.3</v>
      </c>
      <c r="N96" s="121">
        <v>0.1</v>
      </c>
      <c r="O96" s="121">
        <v>1.01</v>
      </c>
      <c r="P96" s="121">
        <v>0.3</v>
      </c>
      <c r="Q96" s="121">
        <v>0.90125</v>
      </c>
      <c r="R96" s="121">
        <v>1.2012499999999999</v>
      </c>
      <c r="S96" s="121">
        <v>8.8475999999999999</v>
      </c>
      <c r="T96" s="121">
        <v>10.52295</v>
      </c>
    </row>
    <row r="97" spans="1:20">
      <c r="A97" s="121">
        <v>96</v>
      </c>
      <c r="B97" s="121">
        <v>2296146</v>
      </c>
      <c r="C97" s="121" t="s">
        <v>43</v>
      </c>
      <c r="D97" s="121" t="s">
        <v>44</v>
      </c>
      <c r="E97" s="121" t="s">
        <v>2180</v>
      </c>
      <c r="F97" s="121" t="s">
        <v>2180</v>
      </c>
      <c r="G97" s="121" t="s">
        <v>2040</v>
      </c>
      <c r="H97" s="121" t="s">
        <v>2162</v>
      </c>
      <c r="I97" s="121" t="s">
        <v>2067</v>
      </c>
      <c r="J97" s="121">
        <v>0.37</v>
      </c>
      <c r="K97" s="121">
        <v>0.1</v>
      </c>
      <c r="L97" s="121">
        <v>3.125E-2</v>
      </c>
      <c r="M97" s="121">
        <v>0.3</v>
      </c>
      <c r="N97" s="121">
        <v>0.1</v>
      </c>
      <c r="O97" s="121">
        <v>1.2</v>
      </c>
      <c r="P97" s="121">
        <v>0.3</v>
      </c>
      <c r="Q97" s="121">
        <v>0.90125</v>
      </c>
      <c r="R97" s="121">
        <v>1.2012499999999999</v>
      </c>
      <c r="S97" s="121">
        <v>10.512</v>
      </c>
      <c r="T97" s="121">
        <v>10.52295</v>
      </c>
    </row>
    <row r="98" spans="1:20">
      <c r="A98" s="121">
        <v>97</v>
      </c>
      <c r="B98" s="121">
        <v>2203374</v>
      </c>
      <c r="C98" s="121" t="s">
        <v>43</v>
      </c>
      <c r="D98" s="121" t="s">
        <v>44</v>
      </c>
      <c r="E98" s="121" t="s">
        <v>2181</v>
      </c>
      <c r="F98" s="121" t="s">
        <v>2181</v>
      </c>
      <c r="G98" s="121" t="s">
        <v>2040</v>
      </c>
      <c r="H98" s="121" t="s">
        <v>2162</v>
      </c>
      <c r="I98" s="121" t="s">
        <v>2057</v>
      </c>
      <c r="J98" s="121">
        <v>0.43</v>
      </c>
      <c r="K98" s="121">
        <v>0.1</v>
      </c>
      <c r="L98" s="121">
        <v>6.25E-2</v>
      </c>
      <c r="M98" s="121">
        <v>0.3</v>
      </c>
      <c r="N98" s="121">
        <v>0.1</v>
      </c>
      <c r="O98" s="121">
        <v>1.4</v>
      </c>
      <c r="P98" s="121">
        <v>0.3</v>
      </c>
      <c r="Q98" s="121">
        <v>0.99250000000000005</v>
      </c>
      <c r="R98" s="121">
        <v>1.2925</v>
      </c>
      <c r="S98" s="121">
        <v>12.263999999999999</v>
      </c>
      <c r="T98" s="121">
        <v>11.3223</v>
      </c>
    </row>
    <row r="99" spans="1:20">
      <c r="A99" s="121">
        <v>98</v>
      </c>
      <c r="B99" s="121">
        <v>2267018</v>
      </c>
      <c r="C99" s="121" t="s">
        <v>43</v>
      </c>
      <c r="D99" s="121" t="s">
        <v>44</v>
      </c>
      <c r="E99" s="121" t="s">
        <v>2182</v>
      </c>
      <c r="F99" s="121" t="s">
        <v>2182</v>
      </c>
      <c r="G99" s="121" t="s">
        <v>2040</v>
      </c>
      <c r="H99" s="121" t="s">
        <v>2162</v>
      </c>
      <c r="I99" s="121" t="s">
        <v>2057</v>
      </c>
      <c r="J99" s="121">
        <v>0.23</v>
      </c>
      <c r="K99" s="121">
        <v>0.1</v>
      </c>
      <c r="L99" s="121">
        <v>6.25E-2</v>
      </c>
      <c r="M99" s="121">
        <v>0.3</v>
      </c>
      <c r="N99" s="121">
        <v>0.1</v>
      </c>
      <c r="O99" s="121">
        <v>1.38</v>
      </c>
      <c r="P99" s="121">
        <v>0.3</v>
      </c>
      <c r="Q99" s="121">
        <v>0.79249999999999998</v>
      </c>
      <c r="R99" s="121">
        <v>1.0925</v>
      </c>
      <c r="S99" s="121">
        <v>12.088800000000001</v>
      </c>
      <c r="T99" s="121">
        <v>9.5702999999999996</v>
      </c>
    </row>
    <row r="100" spans="1:20">
      <c r="A100" s="121">
        <v>99</v>
      </c>
      <c r="B100" s="121">
        <v>2267067</v>
      </c>
      <c r="C100" s="121" t="s">
        <v>43</v>
      </c>
      <c r="D100" s="121" t="s">
        <v>44</v>
      </c>
      <c r="E100" s="121" t="s">
        <v>2183</v>
      </c>
      <c r="F100" s="121" t="s">
        <v>2183</v>
      </c>
      <c r="G100" s="121" t="s">
        <v>2184</v>
      </c>
      <c r="H100" s="121" t="s">
        <v>2162</v>
      </c>
      <c r="I100" s="121" t="s">
        <v>2057</v>
      </c>
      <c r="J100" s="121">
        <v>0.23</v>
      </c>
      <c r="K100" s="121">
        <v>0.1</v>
      </c>
      <c r="L100" s="121">
        <v>0.125</v>
      </c>
      <c r="M100" s="121">
        <v>0.3</v>
      </c>
      <c r="N100" s="121">
        <v>0.1</v>
      </c>
      <c r="O100" s="121">
        <v>1.34</v>
      </c>
      <c r="P100" s="121">
        <v>0.3</v>
      </c>
      <c r="Q100" s="121">
        <v>0.85499999999999998</v>
      </c>
      <c r="R100" s="121">
        <v>1.155</v>
      </c>
      <c r="S100" s="121">
        <v>11.7384</v>
      </c>
      <c r="T100" s="121">
        <v>10.117800000000001</v>
      </c>
    </row>
    <row r="101" spans="1:20">
      <c r="A101" s="121">
        <v>100</v>
      </c>
      <c r="B101" s="121">
        <v>2297058</v>
      </c>
      <c r="C101" s="121" t="s">
        <v>43</v>
      </c>
      <c r="D101" s="121" t="s">
        <v>44</v>
      </c>
      <c r="E101" s="121" t="s">
        <v>2185</v>
      </c>
      <c r="F101" s="121" t="s">
        <v>2185</v>
      </c>
      <c r="G101" s="121" t="s">
        <v>2040</v>
      </c>
      <c r="H101" s="121" t="s">
        <v>2162</v>
      </c>
      <c r="I101" s="121" t="s">
        <v>2067</v>
      </c>
      <c r="J101" s="121">
        <v>0.37</v>
      </c>
      <c r="K101" s="121">
        <v>0</v>
      </c>
      <c r="L101" s="121">
        <v>3.125E-2</v>
      </c>
      <c r="M101" s="121">
        <v>0.3</v>
      </c>
      <c r="N101" s="121">
        <v>0.1</v>
      </c>
      <c r="O101" s="121">
        <v>0.96</v>
      </c>
      <c r="P101" s="121">
        <v>0.3</v>
      </c>
      <c r="Q101" s="121">
        <v>0.80125000000000002</v>
      </c>
      <c r="R101" s="121">
        <v>1.1012500000000001</v>
      </c>
      <c r="S101" s="121">
        <v>8.4095999999999993</v>
      </c>
      <c r="T101" s="121">
        <v>9.6469500000000004</v>
      </c>
    </row>
    <row r="102" spans="1:20">
      <c r="A102" s="121">
        <v>101</v>
      </c>
      <c r="B102" s="121">
        <v>2231843</v>
      </c>
      <c r="C102" s="121" t="s">
        <v>43</v>
      </c>
      <c r="D102" s="121" t="s">
        <v>44</v>
      </c>
      <c r="E102" s="121" t="s">
        <v>2186</v>
      </c>
      <c r="F102" s="121" t="s">
        <v>2186</v>
      </c>
      <c r="G102" s="121" t="s">
        <v>2187</v>
      </c>
      <c r="H102" s="121" t="s">
        <v>2162</v>
      </c>
      <c r="I102" s="121" t="s">
        <v>2057</v>
      </c>
      <c r="J102" s="121">
        <v>0.37</v>
      </c>
      <c r="K102" s="121">
        <v>0.1</v>
      </c>
      <c r="L102" s="121">
        <v>3.125E-2</v>
      </c>
      <c r="M102" s="121">
        <v>0.3</v>
      </c>
      <c r="N102" s="121">
        <v>0</v>
      </c>
      <c r="O102" s="121">
        <v>1.23</v>
      </c>
      <c r="P102" s="121">
        <v>0.3</v>
      </c>
      <c r="Q102" s="121">
        <v>0.80125000000000002</v>
      </c>
      <c r="R102" s="121">
        <v>1.1012500000000001</v>
      </c>
      <c r="S102" s="121">
        <v>10.774800000000001</v>
      </c>
      <c r="T102" s="121">
        <v>9.6469500000000004</v>
      </c>
    </row>
    <row r="103" spans="1:20">
      <c r="A103" s="121">
        <v>102</v>
      </c>
      <c r="B103" s="121">
        <v>2296147</v>
      </c>
      <c r="C103" s="121" t="s">
        <v>43</v>
      </c>
      <c r="D103" s="121" t="s">
        <v>44</v>
      </c>
      <c r="E103" s="121" t="s">
        <v>2188</v>
      </c>
      <c r="F103" s="121" t="s">
        <v>2188</v>
      </c>
      <c r="G103" s="121" t="s">
        <v>2040</v>
      </c>
      <c r="H103" s="121" t="s">
        <v>2162</v>
      </c>
      <c r="I103" s="121" t="s">
        <v>2057</v>
      </c>
      <c r="J103" s="121">
        <v>0.37</v>
      </c>
      <c r="K103" s="121">
        <v>0.1</v>
      </c>
      <c r="L103" s="121">
        <v>3.125E-2</v>
      </c>
      <c r="M103" s="121">
        <v>0.3</v>
      </c>
      <c r="N103" s="121">
        <v>0.1</v>
      </c>
      <c r="O103" s="121">
        <v>0.98</v>
      </c>
      <c r="P103" s="121">
        <v>0.3</v>
      </c>
      <c r="Q103" s="121">
        <v>0.90125</v>
      </c>
      <c r="R103" s="121">
        <v>1.2012499999999999</v>
      </c>
      <c r="S103" s="121">
        <v>8.5847999999999995</v>
      </c>
      <c r="T103" s="121">
        <v>10.52295</v>
      </c>
    </row>
    <row r="104" spans="1:20">
      <c r="A104" s="121">
        <v>103</v>
      </c>
      <c r="B104" s="121">
        <v>2252205</v>
      </c>
      <c r="C104" s="121" t="s">
        <v>43</v>
      </c>
      <c r="D104" s="121" t="s">
        <v>44</v>
      </c>
      <c r="E104" s="121" t="s">
        <v>2189</v>
      </c>
      <c r="F104" s="121" t="s">
        <v>2189</v>
      </c>
      <c r="G104" s="121" t="s">
        <v>2190</v>
      </c>
      <c r="H104" s="121" t="s">
        <v>2162</v>
      </c>
      <c r="I104" s="121" t="s">
        <v>2057</v>
      </c>
      <c r="J104" s="121">
        <v>0.37</v>
      </c>
      <c r="K104" s="121">
        <v>0.1</v>
      </c>
      <c r="L104" s="121">
        <v>3.125E-2</v>
      </c>
      <c r="M104" s="121">
        <v>0.3</v>
      </c>
      <c r="N104" s="121">
        <v>0</v>
      </c>
      <c r="O104" s="121">
        <v>1.23</v>
      </c>
      <c r="P104" s="121">
        <v>0.3</v>
      </c>
      <c r="Q104" s="121">
        <v>0.80125000000000002</v>
      </c>
      <c r="R104" s="121">
        <v>1.1012500000000001</v>
      </c>
      <c r="S104" s="121">
        <v>10.774800000000001</v>
      </c>
      <c r="T104" s="121">
        <v>9.6469500000000004</v>
      </c>
    </row>
    <row r="105" spans="1:20">
      <c r="A105" s="121">
        <v>104</v>
      </c>
      <c r="B105" s="121">
        <v>2233140</v>
      </c>
      <c r="C105" s="121" t="s">
        <v>43</v>
      </c>
      <c r="D105" s="121" t="s">
        <v>44</v>
      </c>
      <c r="E105" s="121" t="s">
        <v>2191</v>
      </c>
      <c r="F105" s="121" t="s">
        <v>2191</v>
      </c>
      <c r="G105" s="121" t="s">
        <v>2192</v>
      </c>
      <c r="H105" s="121" t="s">
        <v>2041</v>
      </c>
      <c r="I105" s="121" t="s">
        <v>2098</v>
      </c>
      <c r="J105" s="121">
        <v>0</v>
      </c>
      <c r="K105" s="121">
        <v>0</v>
      </c>
      <c r="L105" s="121">
        <v>0</v>
      </c>
      <c r="M105" s="121">
        <v>0.4</v>
      </c>
      <c r="N105" s="121">
        <v>0</v>
      </c>
      <c r="O105" s="121">
        <v>1.33</v>
      </c>
      <c r="P105" s="121">
        <v>0.5</v>
      </c>
      <c r="Q105" s="121">
        <v>0.4</v>
      </c>
      <c r="R105" s="121">
        <v>0.9</v>
      </c>
      <c r="S105" s="121">
        <v>11.6508</v>
      </c>
      <c r="T105" s="121">
        <v>7.8840000000000003</v>
      </c>
    </row>
    <row r="106" spans="1:20">
      <c r="A106" s="121">
        <v>105</v>
      </c>
      <c r="B106" s="121">
        <v>2244504</v>
      </c>
      <c r="C106" s="121" t="s">
        <v>43</v>
      </c>
      <c r="D106" s="121" t="s">
        <v>44</v>
      </c>
      <c r="E106" s="121" t="s">
        <v>2193</v>
      </c>
      <c r="F106" s="121" t="s">
        <v>2193</v>
      </c>
      <c r="G106" s="121" t="s">
        <v>2194</v>
      </c>
      <c r="H106" s="121" t="s">
        <v>2041</v>
      </c>
      <c r="I106" s="121" t="s">
        <v>2098</v>
      </c>
      <c r="J106" s="121">
        <v>0</v>
      </c>
      <c r="K106" s="121">
        <v>0</v>
      </c>
      <c r="L106" s="121">
        <v>0</v>
      </c>
      <c r="M106" s="121">
        <v>0.4</v>
      </c>
      <c r="N106" s="121">
        <v>0</v>
      </c>
      <c r="O106" s="121">
        <v>1.88</v>
      </c>
      <c r="P106" s="121">
        <v>0.5</v>
      </c>
      <c r="Q106" s="121">
        <v>0.4</v>
      </c>
      <c r="R106" s="121">
        <v>0.9</v>
      </c>
      <c r="S106" s="121">
        <v>16.468800000000002</v>
      </c>
      <c r="T106" s="121">
        <v>7.8840000000000003</v>
      </c>
    </row>
    <row r="107" spans="1:20">
      <c r="A107" s="121">
        <v>106</v>
      </c>
      <c r="B107" s="121">
        <v>2213513</v>
      </c>
      <c r="C107" s="121" t="s">
        <v>43</v>
      </c>
      <c r="D107" s="121" t="s">
        <v>44</v>
      </c>
      <c r="E107" s="121" t="s">
        <v>2195</v>
      </c>
      <c r="F107" s="121" t="s">
        <v>2196</v>
      </c>
      <c r="G107" s="121" t="s">
        <v>2040</v>
      </c>
      <c r="H107" s="121" t="s">
        <v>2056</v>
      </c>
      <c r="I107" s="121" t="s">
        <v>2067</v>
      </c>
      <c r="J107" s="121">
        <v>0</v>
      </c>
      <c r="K107" s="121">
        <v>0</v>
      </c>
      <c r="L107" s="121">
        <v>0</v>
      </c>
      <c r="M107" s="121">
        <v>0.3</v>
      </c>
      <c r="N107" s="121">
        <v>0</v>
      </c>
      <c r="O107" s="121">
        <v>1.36</v>
      </c>
      <c r="P107" s="121">
        <v>0.7</v>
      </c>
      <c r="Q107" s="121">
        <v>0.3</v>
      </c>
      <c r="R107" s="121">
        <v>1</v>
      </c>
      <c r="S107" s="121">
        <v>11.913600000000001</v>
      </c>
      <c r="T107" s="121">
        <v>8.76</v>
      </c>
    </row>
    <row r="108" spans="1:20">
      <c r="A108" s="121">
        <v>107</v>
      </c>
      <c r="B108" s="121">
        <v>2213514</v>
      </c>
      <c r="C108" s="121" t="s">
        <v>43</v>
      </c>
      <c r="D108" s="121" t="s">
        <v>44</v>
      </c>
      <c r="E108" s="121" t="s">
        <v>2195</v>
      </c>
      <c r="F108" s="121" t="s">
        <v>2197</v>
      </c>
      <c r="G108" s="121" t="s">
        <v>2040</v>
      </c>
      <c r="H108" s="121" t="s">
        <v>2056</v>
      </c>
      <c r="I108" s="121" t="s">
        <v>2067</v>
      </c>
      <c r="J108" s="121">
        <v>0</v>
      </c>
      <c r="K108" s="121">
        <v>0</v>
      </c>
      <c r="L108" s="121">
        <v>0</v>
      </c>
      <c r="M108" s="121">
        <v>0.3</v>
      </c>
      <c r="N108" s="121">
        <v>0</v>
      </c>
      <c r="O108" s="121">
        <v>1.67</v>
      </c>
      <c r="P108" s="121">
        <v>0.7</v>
      </c>
      <c r="Q108" s="121">
        <v>0.3</v>
      </c>
      <c r="R108" s="121">
        <v>1</v>
      </c>
      <c r="S108" s="121">
        <v>14.629200000000001</v>
      </c>
      <c r="T108" s="121">
        <v>8.76</v>
      </c>
    </row>
    <row r="109" spans="1:20">
      <c r="A109" s="121">
        <v>108</v>
      </c>
      <c r="B109" s="121">
        <v>2263629</v>
      </c>
      <c r="C109" s="121" t="s">
        <v>43</v>
      </c>
      <c r="D109" s="121" t="s">
        <v>44</v>
      </c>
      <c r="E109" s="121" t="s">
        <v>2198</v>
      </c>
      <c r="F109" s="121" t="s">
        <v>2199</v>
      </c>
      <c r="G109" s="121" t="s">
        <v>2040</v>
      </c>
      <c r="H109" s="121" t="s">
        <v>2056</v>
      </c>
      <c r="I109" s="121" t="s">
        <v>2200</v>
      </c>
      <c r="J109" s="121">
        <v>0</v>
      </c>
      <c r="K109" s="121">
        <v>0</v>
      </c>
      <c r="L109" s="121">
        <v>0</v>
      </c>
      <c r="M109" s="121">
        <v>0.2</v>
      </c>
      <c r="N109" s="121">
        <v>0</v>
      </c>
      <c r="O109" s="121">
        <v>1.41</v>
      </c>
      <c r="P109" s="121">
        <v>0.7</v>
      </c>
      <c r="Q109" s="121">
        <v>0.2</v>
      </c>
      <c r="R109" s="121">
        <v>0.9</v>
      </c>
      <c r="S109" s="121">
        <v>12.351599999999999</v>
      </c>
      <c r="T109" s="121">
        <v>7.8840000000000003</v>
      </c>
    </row>
    <row r="110" spans="1:20">
      <c r="A110" s="121">
        <v>109</v>
      </c>
      <c r="B110" s="121">
        <v>2186478</v>
      </c>
      <c r="C110" s="121" t="s">
        <v>43</v>
      </c>
      <c r="D110" s="121" t="s">
        <v>44</v>
      </c>
      <c r="E110" s="121" t="s">
        <v>2201</v>
      </c>
      <c r="F110" s="121" t="s">
        <v>2202</v>
      </c>
      <c r="G110" s="121" t="s">
        <v>2040</v>
      </c>
      <c r="H110" s="121" t="s">
        <v>2056</v>
      </c>
      <c r="I110" s="121" t="s">
        <v>2067</v>
      </c>
      <c r="J110" s="121">
        <v>0</v>
      </c>
      <c r="K110" s="121">
        <v>0</v>
      </c>
      <c r="L110" s="121">
        <v>0</v>
      </c>
      <c r="M110" s="121">
        <v>0.3</v>
      </c>
      <c r="N110" s="121">
        <v>0</v>
      </c>
      <c r="O110" s="121">
        <v>1.05</v>
      </c>
      <c r="P110" s="121">
        <v>0.7</v>
      </c>
      <c r="Q110" s="121">
        <v>0.3</v>
      </c>
      <c r="R110" s="121">
        <v>1</v>
      </c>
      <c r="S110" s="121">
        <v>9.1980000000000004</v>
      </c>
      <c r="T110" s="121">
        <v>8.76</v>
      </c>
    </row>
    <row r="111" spans="1:20">
      <c r="A111" s="121">
        <v>110</v>
      </c>
      <c r="B111" s="121">
        <v>2199015</v>
      </c>
      <c r="C111" s="121" t="s">
        <v>43</v>
      </c>
      <c r="D111" s="121" t="s">
        <v>44</v>
      </c>
      <c r="E111" s="121" t="s">
        <v>2201</v>
      </c>
      <c r="F111" s="121" t="s">
        <v>2203</v>
      </c>
      <c r="G111" s="121" t="s">
        <v>2040</v>
      </c>
      <c r="H111" s="121" t="s">
        <v>2056</v>
      </c>
      <c r="I111" s="121" t="s">
        <v>2067</v>
      </c>
      <c r="J111" s="121">
        <v>0</v>
      </c>
      <c r="K111" s="121">
        <v>0</v>
      </c>
      <c r="L111" s="121">
        <v>0</v>
      </c>
      <c r="M111" s="121">
        <v>0.3</v>
      </c>
      <c r="N111" s="121">
        <v>0</v>
      </c>
      <c r="O111" s="121">
        <v>0.75</v>
      </c>
      <c r="P111" s="121">
        <v>0.7</v>
      </c>
      <c r="Q111" s="121">
        <v>0.3</v>
      </c>
      <c r="R111" s="121">
        <v>1</v>
      </c>
      <c r="S111" s="121">
        <v>6.57</v>
      </c>
      <c r="T111" s="121">
        <v>8.76</v>
      </c>
    </row>
    <row r="112" spans="1:20">
      <c r="A112" s="121">
        <v>111</v>
      </c>
      <c r="B112" s="121">
        <v>2263632</v>
      </c>
      <c r="C112" s="121" t="s">
        <v>43</v>
      </c>
      <c r="D112" s="121" t="s">
        <v>44</v>
      </c>
      <c r="E112" s="121" t="s">
        <v>2198</v>
      </c>
      <c r="F112" s="121" t="s">
        <v>2204</v>
      </c>
      <c r="G112" s="121" t="s">
        <v>2040</v>
      </c>
      <c r="H112" s="121" t="s">
        <v>2056</v>
      </c>
      <c r="I112" s="121" t="s">
        <v>2200</v>
      </c>
      <c r="J112" s="121">
        <v>0</v>
      </c>
      <c r="K112" s="121">
        <v>0</v>
      </c>
      <c r="L112" s="121">
        <v>0</v>
      </c>
      <c r="M112" s="121">
        <v>0.2</v>
      </c>
      <c r="N112" s="121">
        <v>0</v>
      </c>
      <c r="O112" s="121">
        <v>1.41</v>
      </c>
      <c r="P112" s="121">
        <v>0.7</v>
      </c>
      <c r="Q112" s="121">
        <v>0.2</v>
      </c>
      <c r="R112" s="121">
        <v>0.9</v>
      </c>
      <c r="S112" s="121">
        <v>12.351599999999999</v>
      </c>
      <c r="T112" s="121">
        <v>7.8840000000000003</v>
      </c>
    </row>
    <row r="113" spans="1:20">
      <c r="A113" s="121">
        <v>112</v>
      </c>
      <c r="B113" s="121">
        <v>2186479</v>
      </c>
      <c r="C113" s="121" t="s">
        <v>43</v>
      </c>
      <c r="D113" s="121" t="s">
        <v>44</v>
      </c>
      <c r="E113" s="121" t="s">
        <v>2201</v>
      </c>
      <c r="F113" s="121" t="s">
        <v>2205</v>
      </c>
      <c r="G113" s="121" t="s">
        <v>2040</v>
      </c>
      <c r="H113" s="121" t="s">
        <v>2056</v>
      </c>
      <c r="I113" s="121" t="s">
        <v>2067</v>
      </c>
      <c r="J113" s="121">
        <v>0</v>
      </c>
      <c r="K113" s="121">
        <v>0</v>
      </c>
      <c r="L113" s="121">
        <v>0</v>
      </c>
      <c r="M113" s="121">
        <v>0.3</v>
      </c>
      <c r="N113" s="121">
        <v>0</v>
      </c>
      <c r="O113" s="121">
        <v>1.05</v>
      </c>
      <c r="P113" s="121">
        <v>0.7</v>
      </c>
      <c r="Q113" s="121">
        <v>0.3</v>
      </c>
      <c r="R113" s="121">
        <v>1</v>
      </c>
      <c r="S113" s="121">
        <v>9.1980000000000004</v>
      </c>
      <c r="T113" s="121">
        <v>8.76</v>
      </c>
    </row>
    <row r="114" spans="1:20">
      <c r="A114" s="121">
        <v>113</v>
      </c>
      <c r="B114" s="121">
        <v>2272431</v>
      </c>
      <c r="C114" s="121" t="s">
        <v>43</v>
      </c>
      <c r="D114" s="121" t="s">
        <v>44</v>
      </c>
      <c r="E114" s="121" t="s">
        <v>2206</v>
      </c>
      <c r="F114" s="121" t="s">
        <v>2207</v>
      </c>
      <c r="G114" s="121" t="s">
        <v>2040</v>
      </c>
      <c r="H114" s="121" t="s">
        <v>2056</v>
      </c>
      <c r="I114" s="121" t="s">
        <v>2140</v>
      </c>
      <c r="J114" s="121">
        <v>0</v>
      </c>
      <c r="K114" s="121">
        <v>0</v>
      </c>
      <c r="L114" s="121">
        <v>0</v>
      </c>
      <c r="M114" s="121">
        <v>0.2</v>
      </c>
      <c r="N114" s="121">
        <v>0</v>
      </c>
      <c r="O114" s="121">
        <v>0.25</v>
      </c>
      <c r="P114" s="121">
        <v>0.7</v>
      </c>
      <c r="Q114" s="121">
        <v>0.2</v>
      </c>
      <c r="R114" s="121">
        <v>0.9</v>
      </c>
      <c r="S114" s="121">
        <v>2.19</v>
      </c>
      <c r="T114" s="121">
        <v>7.8840000000000003</v>
      </c>
    </row>
    <row r="115" spans="1:20">
      <c r="A115" s="121">
        <v>114</v>
      </c>
      <c r="B115" s="121">
        <v>2186480</v>
      </c>
      <c r="C115" s="121" t="s">
        <v>43</v>
      </c>
      <c r="D115" s="121" t="s">
        <v>44</v>
      </c>
      <c r="E115" s="121" t="s">
        <v>2208</v>
      </c>
      <c r="F115" s="121" t="s">
        <v>2209</v>
      </c>
      <c r="G115" s="121" t="s">
        <v>2040</v>
      </c>
      <c r="H115" s="121" t="s">
        <v>2056</v>
      </c>
      <c r="I115" s="121" t="s">
        <v>2067</v>
      </c>
      <c r="J115" s="121">
        <v>0</v>
      </c>
      <c r="K115" s="121">
        <v>0</v>
      </c>
      <c r="L115" s="121">
        <v>0</v>
      </c>
      <c r="M115" s="121">
        <v>0.3</v>
      </c>
      <c r="N115" s="121">
        <v>0</v>
      </c>
      <c r="O115" s="121">
        <v>1</v>
      </c>
      <c r="P115" s="121">
        <v>0.7</v>
      </c>
      <c r="Q115" s="121">
        <v>0.3</v>
      </c>
      <c r="R115" s="121">
        <v>1</v>
      </c>
      <c r="S115" s="121">
        <v>8.76</v>
      </c>
      <c r="T115" s="121">
        <v>8.76</v>
      </c>
    </row>
    <row r="116" spans="1:20">
      <c r="A116" s="121">
        <v>115</v>
      </c>
      <c r="B116" s="121">
        <v>2204459</v>
      </c>
      <c r="C116" s="121" t="s">
        <v>43</v>
      </c>
      <c r="D116" s="121" t="s">
        <v>44</v>
      </c>
      <c r="E116" s="121" t="s">
        <v>2195</v>
      </c>
      <c r="F116" s="121" t="s">
        <v>2210</v>
      </c>
      <c r="G116" s="121" t="s">
        <v>2040</v>
      </c>
      <c r="H116" s="121" t="s">
        <v>2056</v>
      </c>
      <c r="I116" s="121" t="s">
        <v>2067</v>
      </c>
      <c r="J116" s="121">
        <v>0</v>
      </c>
      <c r="K116" s="121">
        <v>0</v>
      </c>
      <c r="L116" s="121">
        <v>0</v>
      </c>
      <c r="M116" s="121">
        <v>0.3</v>
      </c>
      <c r="N116" s="121">
        <v>0</v>
      </c>
      <c r="O116" s="121">
        <v>0.89</v>
      </c>
      <c r="P116" s="121">
        <v>0.7</v>
      </c>
      <c r="Q116" s="121">
        <v>0.3</v>
      </c>
      <c r="R116" s="121">
        <v>1</v>
      </c>
      <c r="S116" s="121">
        <v>7.7964000000000002</v>
      </c>
      <c r="T116" s="121">
        <v>8.76</v>
      </c>
    </row>
    <row r="117" spans="1:20">
      <c r="A117" s="121">
        <v>116</v>
      </c>
      <c r="B117" s="121">
        <v>2263702</v>
      </c>
      <c r="C117" s="121" t="s">
        <v>43</v>
      </c>
      <c r="D117" s="121" t="s">
        <v>44</v>
      </c>
      <c r="E117" s="121" t="s">
        <v>2198</v>
      </c>
      <c r="F117" s="121" t="s">
        <v>2211</v>
      </c>
      <c r="G117" s="121" t="s">
        <v>2040</v>
      </c>
      <c r="H117" s="121" t="s">
        <v>2056</v>
      </c>
      <c r="I117" s="121" t="s">
        <v>2109</v>
      </c>
      <c r="J117" s="121">
        <v>0</v>
      </c>
      <c r="K117" s="121">
        <v>0</v>
      </c>
      <c r="L117" s="121">
        <v>0</v>
      </c>
      <c r="M117" s="121">
        <v>1.5</v>
      </c>
      <c r="N117" s="121">
        <v>0</v>
      </c>
      <c r="O117" s="121">
        <v>0.8</v>
      </c>
      <c r="P117" s="121">
        <v>0.7</v>
      </c>
      <c r="Q117" s="121">
        <v>1.5</v>
      </c>
      <c r="R117" s="121">
        <v>2.2000000000000002</v>
      </c>
      <c r="S117" s="121">
        <v>7.008</v>
      </c>
      <c r="T117" s="121">
        <v>19.271999999999998</v>
      </c>
    </row>
    <row r="118" spans="1:20">
      <c r="A118" s="121">
        <v>117</v>
      </c>
      <c r="B118" s="121">
        <v>2263703</v>
      </c>
      <c r="C118" s="121" t="s">
        <v>43</v>
      </c>
      <c r="D118" s="121" t="s">
        <v>44</v>
      </c>
      <c r="E118" s="121" t="s">
        <v>2198</v>
      </c>
      <c r="F118" s="121" t="s">
        <v>2212</v>
      </c>
      <c r="G118" s="121" t="s">
        <v>2040</v>
      </c>
      <c r="H118" s="121" t="s">
        <v>2056</v>
      </c>
      <c r="I118" s="121" t="s">
        <v>2109</v>
      </c>
      <c r="J118" s="121">
        <v>0</v>
      </c>
      <c r="K118" s="121">
        <v>0</v>
      </c>
      <c r="L118" s="121">
        <v>0</v>
      </c>
      <c r="M118" s="121">
        <v>1.5</v>
      </c>
      <c r="N118" s="121">
        <v>0</v>
      </c>
      <c r="O118" s="121">
        <v>0.8</v>
      </c>
      <c r="P118" s="121">
        <v>0.7</v>
      </c>
      <c r="Q118" s="121">
        <v>1.5</v>
      </c>
      <c r="R118" s="121">
        <v>2.2000000000000002</v>
      </c>
      <c r="S118" s="121">
        <v>7.008</v>
      </c>
      <c r="T118" s="121">
        <v>19.271999999999998</v>
      </c>
    </row>
    <row r="119" spans="1:20">
      <c r="A119" s="121">
        <v>118</v>
      </c>
      <c r="B119" s="121">
        <v>2263701</v>
      </c>
      <c r="C119" s="121" t="s">
        <v>43</v>
      </c>
      <c r="D119" s="121" t="s">
        <v>44</v>
      </c>
      <c r="E119" s="121" t="s">
        <v>2198</v>
      </c>
      <c r="F119" s="121" t="s">
        <v>2213</v>
      </c>
      <c r="G119" s="121" t="s">
        <v>2040</v>
      </c>
      <c r="H119" s="121" t="s">
        <v>2056</v>
      </c>
      <c r="I119" s="121" t="s">
        <v>2057</v>
      </c>
      <c r="J119" s="121">
        <v>0</v>
      </c>
      <c r="K119" s="121">
        <v>0</v>
      </c>
      <c r="L119" s="121">
        <v>0</v>
      </c>
      <c r="M119" s="121">
        <v>0.3</v>
      </c>
      <c r="N119" s="121">
        <v>0</v>
      </c>
      <c r="O119" s="121">
        <v>1.44</v>
      </c>
      <c r="P119" s="121">
        <v>0.7</v>
      </c>
      <c r="Q119" s="121">
        <v>0.3</v>
      </c>
      <c r="R119" s="121">
        <v>1</v>
      </c>
      <c r="S119" s="121">
        <v>12.6144</v>
      </c>
      <c r="T119" s="121">
        <v>8.76</v>
      </c>
    </row>
    <row r="120" spans="1:20">
      <c r="A120" s="121">
        <v>119</v>
      </c>
      <c r="B120" s="121">
        <v>2303074</v>
      </c>
      <c r="C120" s="121" t="s">
        <v>43</v>
      </c>
      <c r="D120" s="121" t="s">
        <v>44</v>
      </c>
      <c r="E120" s="121" t="s">
        <v>2214</v>
      </c>
      <c r="F120" s="121" t="s">
        <v>2215</v>
      </c>
      <c r="G120" s="121" t="s">
        <v>2040</v>
      </c>
      <c r="H120" s="121" t="s">
        <v>2056</v>
      </c>
      <c r="I120" s="121" t="s">
        <v>2057</v>
      </c>
      <c r="J120" s="121">
        <v>0</v>
      </c>
      <c r="K120" s="121">
        <v>0</v>
      </c>
      <c r="L120" s="121">
        <v>0</v>
      </c>
      <c r="M120" s="121">
        <v>0.3</v>
      </c>
      <c r="N120" s="121">
        <v>0</v>
      </c>
      <c r="O120" s="121">
        <v>1.24</v>
      </c>
      <c r="P120" s="121">
        <v>0.7</v>
      </c>
      <c r="Q120" s="121">
        <v>0.3</v>
      </c>
      <c r="R120" s="121">
        <v>1</v>
      </c>
      <c r="S120" s="121">
        <v>10.862399999999999</v>
      </c>
      <c r="T120" s="121">
        <v>8.76</v>
      </c>
    </row>
    <row r="121" spans="1:20">
      <c r="A121" s="121">
        <v>120</v>
      </c>
      <c r="B121" s="121">
        <v>2303075</v>
      </c>
      <c r="C121" s="121" t="s">
        <v>43</v>
      </c>
      <c r="D121" s="121" t="s">
        <v>44</v>
      </c>
      <c r="E121" s="121" t="s">
        <v>2214</v>
      </c>
      <c r="F121" s="121" t="s">
        <v>2216</v>
      </c>
      <c r="G121" s="121" t="s">
        <v>2040</v>
      </c>
      <c r="H121" s="121" t="s">
        <v>2056</v>
      </c>
      <c r="I121" s="121" t="s">
        <v>2057</v>
      </c>
      <c r="J121" s="121">
        <v>0</v>
      </c>
      <c r="K121" s="121">
        <v>0</v>
      </c>
      <c r="L121" s="121">
        <v>0</v>
      </c>
      <c r="M121" s="121">
        <v>0.3</v>
      </c>
      <c r="N121" s="121">
        <v>0</v>
      </c>
      <c r="O121" s="121">
        <v>1.24</v>
      </c>
      <c r="P121" s="121">
        <v>0.7</v>
      </c>
      <c r="Q121" s="121">
        <v>0.3</v>
      </c>
      <c r="R121" s="121">
        <v>1</v>
      </c>
      <c r="S121" s="121">
        <v>10.862399999999999</v>
      </c>
      <c r="T121" s="121">
        <v>8.76</v>
      </c>
    </row>
    <row r="122" spans="1:20">
      <c r="A122" s="121">
        <v>121</v>
      </c>
      <c r="B122" s="121">
        <v>2281840</v>
      </c>
      <c r="C122" s="121" t="s">
        <v>43</v>
      </c>
      <c r="D122" s="121" t="s">
        <v>44</v>
      </c>
      <c r="E122" s="121" t="s">
        <v>2206</v>
      </c>
      <c r="F122" s="121" t="s">
        <v>2217</v>
      </c>
      <c r="G122" s="121" t="s">
        <v>2040</v>
      </c>
      <c r="H122" s="121" t="s">
        <v>2056</v>
      </c>
      <c r="I122" s="121" t="s">
        <v>2200</v>
      </c>
      <c r="J122" s="121">
        <v>0</v>
      </c>
      <c r="K122" s="121">
        <v>0</v>
      </c>
      <c r="L122" s="121">
        <v>0</v>
      </c>
      <c r="M122" s="121">
        <v>0.2</v>
      </c>
      <c r="N122" s="121">
        <v>0</v>
      </c>
      <c r="O122" s="121">
        <v>1.18</v>
      </c>
      <c r="P122" s="121">
        <v>0.7</v>
      </c>
      <c r="Q122" s="121">
        <v>0.2</v>
      </c>
      <c r="R122" s="121">
        <v>0.9</v>
      </c>
      <c r="S122" s="121">
        <v>10.3368</v>
      </c>
      <c r="T122" s="121">
        <v>7.8840000000000003</v>
      </c>
    </row>
    <row r="123" spans="1:20">
      <c r="A123" s="121">
        <v>122</v>
      </c>
      <c r="B123" s="121">
        <v>2306539</v>
      </c>
      <c r="C123" s="121" t="s">
        <v>43</v>
      </c>
      <c r="D123" s="121" t="s">
        <v>44</v>
      </c>
      <c r="E123" s="121" t="s">
        <v>2214</v>
      </c>
      <c r="F123" s="121" t="s">
        <v>2218</v>
      </c>
      <c r="G123" s="121" t="s">
        <v>2040</v>
      </c>
      <c r="H123" s="121" t="s">
        <v>2056</v>
      </c>
      <c r="I123" s="121" t="s">
        <v>2057</v>
      </c>
      <c r="J123" s="121">
        <v>0</v>
      </c>
      <c r="K123" s="121">
        <v>0</v>
      </c>
      <c r="L123" s="121">
        <v>0</v>
      </c>
      <c r="M123" s="121">
        <v>0.3</v>
      </c>
      <c r="N123" s="121">
        <v>0</v>
      </c>
      <c r="O123" s="121">
        <v>1.07</v>
      </c>
      <c r="P123" s="121">
        <v>0.7</v>
      </c>
      <c r="Q123" s="121">
        <v>0.3</v>
      </c>
      <c r="R123" s="121">
        <v>1</v>
      </c>
      <c r="S123" s="121">
        <v>9.3732000000000006</v>
      </c>
      <c r="T123" s="121">
        <v>8.76</v>
      </c>
    </row>
    <row r="124" spans="1:20">
      <c r="A124" s="121">
        <v>123</v>
      </c>
      <c r="B124" s="121">
        <v>2306540</v>
      </c>
      <c r="C124" s="121" t="s">
        <v>43</v>
      </c>
      <c r="D124" s="121" t="s">
        <v>44</v>
      </c>
      <c r="E124" s="121" t="s">
        <v>2214</v>
      </c>
      <c r="F124" s="121" t="s">
        <v>2219</v>
      </c>
      <c r="G124" s="121" t="s">
        <v>2040</v>
      </c>
      <c r="H124" s="121" t="s">
        <v>2056</v>
      </c>
      <c r="I124" s="121" t="s">
        <v>2057</v>
      </c>
      <c r="J124" s="121">
        <v>0</v>
      </c>
      <c r="K124" s="121">
        <v>0</v>
      </c>
      <c r="L124" s="121">
        <v>0</v>
      </c>
      <c r="M124" s="121">
        <v>0.3</v>
      </c>
      <c r="N124" s="121">
        <v>0</v>
      </c>
      <c r="O124" s="121">
        <v>1.07</v>
      </c>
      <c r="P124" s="121">
        <v>0.7</v>
      </c>
      <c r="Q124" s="121">
        <v>0.3</v>
      </c>
      <c r="R124" s="121">
        <v>1</v>
      </c>
      <c r="S124" s="121">
        <v>9.3732000000000006</v>
      </c>
      <c r="T124" s="121">
        <v>8.76</v>
      </c>
    </row>
    <row r="125" spans="1:20">
      <c r="A125" s="121">
        <v>124</v>
      </c>
      <c r="B125" s="121">
        <v>2306334</v>
      </c>
      <c r="C125" s="121" t="s">
        <v>106</v>
      </c>
      <c r="D125" s="121" t="s">
        <v>107</v>
      </c>
      <c r="E125" s="121" t="s">
        <v>2220</v>
      </c>
      <c r="F125" s="121">
        <v>6130010</v>
      </c>
      <c r="G125" s="121" t="s">
        <v>2040</v>
      </c>
      <c r="H125" s="121" t="s">
        <v>2041</v>
      </c>
      <c r="I125" s="121" t="s">
        <v>2067</v>
      </c>
      <c r="J125" s="121">
        <v>0</v>
      </c>
      <c r="K125" s="121">
        <v>0</v>
      </c>
      <c r="L125" s="121">
        <v>0</v>
      </c>
      <c r="M125" s="121">
        <v>0.3</v>
      </c>
      <c r="N125" s="121">
        <v>0</v>
      </c>
      <c r="O125" s="121">
        <v>1.28</v>
      </c>
      <c r="P125" s="121">
        <v>0.5</v>
      </c>
      <c r="Q125" s="121">
        <v>0.3</v>
      </c>
      <c r="R125" s="121">
        <v>0.8</v>
      </c>
      <c r="S125" s="121">
        <v>11.2128</v>
      </c>
      <c r="T125" s="121">
        <v>7.008</v>
      </c>
    </row>
    <row r="126" spans="1:20">
      <c r="A126" s="121">
        <v>125</v>
      </c>
      <c r="B126" s="121">
        <v>2306411</v>
      </c>
      <c r="C126" s="121" t="s">
        <v>106</v>
      </c>
      <c r="D126" s="121" t="s">
        <v>107</v>
      </c>
      <c r="E126" s="121" t="s">
        <v>2220</v>
      </c>
      <c r="F126" s="121">
        <v>6130010</v>
      </c>
      <c r="G126" s="121" t="s">
        <v>2040</v>
      </c>
      <c r="H126" s="121" t="s">
        <v>2041</v>
      </c>
      <c r="I126" s="121" t="s">
        <v>2067</v>
      </c>
      <c r="J126" s="121">
        <v>0</v>
      </c>
      <c r="K126" s="121">
        <v>0</v>
      </c>
      <c r="L126" s="121">
        <v>0</v>
      </c>
      <c r="M126" s="121">
        <v>0.3</v>
      </c>
      <c r="N126" s="121">
        <v>0</v>
      </c>
      <c r="O126" s="121">
        <v>1.28</v>
      </c>
      <c r="P126" s="121">
        <v>0.5</v>
      </c>
      <c r="Q126" s="121">
        <v>0.3</v>
      </c>
      <c r="R126" s="121">
        <v>0.8</v>
      </c>
      <c r="S126" s="121">
        <v>11.2128</v>
      </c>
      <c r="T126" s="121">
        <v>7.008</v>
      </c>
    </row>
    <row r="127" spans="1:20">
      <c r="A127" s="121">
        <v>126</v>
      </c>
      <c r="B127" s="121">
        <v>2213632</v>
      </c>
      <c r="C127" s="121" t="s">
        <v>106</v>
      </c>
      <c r="D127" s="121" t="s">
        <v>107</v>
      </c>
      <c r="E127" s="121" t="s">
        <v>2221</v>
      </c>
      <c r="F127" s="121" t="s">
        <v>2221</v>
      </c>
      <c r="G127" s="121" t="s">
        <v>2040</v>
      </c>
      <c r="H127" s="121" t="s">
        <v>2041</v>
      </c>
      <c r="I127" s="121" t="s">
        <v>2067</v>
      </c>
      <c r="J127" s="121">
        <v>0</v>
      </c>
      <c r="K127" s="121">
        <v>0</v>
      </c>
      <c r="L127" s="121">
        <v>1.953125E-3</v>
      </c>
      <c r="M127" s="121">
        <v>0.3</v>
      </c>
      <c r="N127" s="121">
        <v>0</v>
      </c>
      <c r="O127" s="121">
        <v>1.73</v>
      </c>
      <c r="P127" s="121">
        <v>0.5</v>
      </c>
      <c r="Q127" s="121">
        <v>0.30195312499999999</v>
      </c>
      <c r="R127" s="121">
        <v>0.80195312500000004</v>
      </c>
      <c r="S127" s="121">
        <v>15.1548</v>
      </c>
      <c r="T127" s="121">
        <v>7.0251093750000004</v>
      </c>
    </row>
    <row r="128" spans="1:20">
      <c r="A128" s="121">
        <v>127</v>
      </c>
      <c r="B128" s="121">
        <v>2214163</v>
      </c>
      <c r="C128" s="121" t="s">
        <v>106</v>
      </c>
      <c r="D128" s="121" t="s">
        <v>107</v>
      </c>
      <c r="E128" s="121" t="s">
        <v>2222</v>
      </c>
      <c r="F128" s="121" t="s">
        <v>2222</v>
      </c>
      <c r="G128" s="121" t="s">
        <v>2040</v>
      </c>
      <c r="H128" s="121" t="s">
        <v>2041</v>
      </c>
      <c r="I128" s="121" t="s">
        <v>2067</v>
      </c>
      <c r="J128" s="121">
        <v>0</v>
      </c>
      <c r="K128" s="121">
        <v>0</v>
      </c>
      <c r="L128" s="121">
        <v>1.953125E-3</v>
      </c>
      <c r="M128" s="121">
        <v>0.3</v>
      </c>
      <c r="N128" s="121">
        <v>0</v>
      </c>
      <c r="O128" s="121">
        <v>1.73</v>
      </c>
      <c r="P128" s="121">
        <v>0.5</v>
      </c>
      <c r="Q128" s="121">
        <v>0.30195312499999999</v>
      </c>
      <c r="R128" s="121">
        <v>0.80195312500000004</v>
      </c>
      <c r="S128" s="121">
        <v>15.1548</v>
      </c>
      <c r="T128" s="121">
        <v>7.0251093750000004</v>
      </c>
    </row>
    <row r="129" spans="1:20">
      <c r="A129" s="121">
        <v>128</v>
      </c>
      <c r="B129" s="121">
        <v>2256580</v>
      </c>
      <c r="C129" s="121" t="s">
        <v>106</v>
      </c>
      <c r="D129" s="121" t="s">
        <v>107</v>
      </c>
      <c r="E129" s="121" t="s">
        <v>2223</v>
      </c>
      <c r="F129" s="121" t="s">
        <v>2223</v>
      </c>
      <c r="G129" s="121" t="s">
        <v>2040</v>
      </c>
      <c r="H129" s="121" t="s">
        <v>2056</v>
      </c>
      <c r="I129" s="121" t="s">
        <v>2067</v>
      </c>
      <c r="J129" s="121">
        <v>0</v>
      </c>
      <c r="K129" s="121">
        <v>0</v>
      </c>
      <c r="L129" s="121">
        <v>0</v>
      </c>
      <c r="M129" s="121">
        <v>0.3</v>
      </c>
      <c r="N129" s="121">
        <v>0</v>
      </c>
      <c r="O129" s="121">
        <v>1.99</v>
      </c>
      <c r="P129" s="121">
        <v>0.7</v>
      </c>
      <c r="Q129" s="121">
        <v>0.3</v>
      </c>
      <c r="R129" s="121">
        <v>1</v>
      </c>
      <c r="S129" s="121">
        <v>17.432400000000001</v>
      </c>
      <c r="T129" s="121">
        <v>8.76</v>
      </c>
    </row>
    <row r="130" spans="1:20">
      <c r="A130" s="121">
        <v>129</v>
      </c>
      <c r="B130" s="121">
        <v>2306336</v>
      </c>
      <c r="C130" s="121" t="s">
        <v>106</v>
      </c>
      <c r="D130" s="121" t="s">
        <v>107</v>
      </c>
      <c r="E130" s="121" t="s">
        <v>2224</v>
      </c>
      <c r="F130" s="121" t="s">
        <v>2224</v>
      </c>
      <c r="G130" s="121" t="s">
        <v>2040</v>
      </c>
      <c r="H130" s="121" t="s">
        <v>2056</v>
      </c>
      <c r="I130" s="121" t="s">
        <v>2067</v>
      </c>
      <c r="J130" s="121">
        <v>0</v>
      </c>
      <c r="K130" s="121">
        <v>0</v>
      </c>
      <c r="L130" s="121">
        <v>0</v>
      </c>
      <c r="M130" s="121">
        <v>0.3</v>
      </c>
      <c r="N130" s="121">
        <v>0</v>
      </c>
      <c r="O130" s="121">
        <v>2.79</v>
      </c>
      <c r="P130" s="121">
        <v>0.7</v>
      </c>
      <c r="Q130" s="121">
        <v>0.3</v>
      </c>
      <c r="R130" s="121">
        <v>1</v>
      </c>
      <c r="S130" s="121">
        <v>24.4404</v>
      </c>
      <c r="T130" s="121">
        <v>8.76</v>
      </c>
    </row>
    <row r="131" spans="1:20">
      <c r="A131" s="121">
        <v>130</v>
      </c>
      <c r="B131" s="121">
        <v>2197653</v>
      </c>
      <c r="C131" s="121" t="s">
        <v>106</v>
      </c>
      <c r="D131" s="121" t="s">
        <v>107</v>
      </c>
      <c r="E131" s="121" t="s">
        <v>2225</v>
      </c>
      <c r="F131" s="121" t="s">
        <v>2225</v>
      </c>
      <c r="G131" s="121" t="s">
        <v>2040</v>
      </c>
      <c r="H131" s="121" t="s">
        <v>2226</v>
      </c>
      <c r="I131" s="121" t="s">
        <v>2067</v>
      </c>
      <c r="J131" s="121">
        <v>0.05</v>
      </c>
      <c r="K131" s="121">
        <v>0</v>
      </c>
      <c r="L131" s="121">
        <v>1.5625E-2</v>
      </c>
      <c r="M131" s="121">
        <v>0.3</v>
      </c>
      <c r="N131" s="121">
        <v>0</v>
      </c>
      <c r="O131" s="121">
        <v>0.72</v>
      </c>
      <c r="P131" s="121">
        <v>0.3</v>
      </c>
      <c r="Q131" s="121">
        <v>0.36562499999999998</v>
      </c>
      <c r="R131" s="121">
        <v>0.66562500000000002</v>
      </c>
      <c r="S131" s="121">
        <v>6.3071999999999999</v>
      </c>
      <c r="T131" s="121">
        <v>5.8308749999999998</v>
      </c>
    </row>
    <row r="132" spans="1:20">
      <c r="A132" s="121">
        <v>131</v>
      </c>
      <c r="B132" s="121">
        <v>2191888</v>
      </c>
      <c r="C132" s="121" t="s">
        <v>106</v>
      </c>
      <c r="D132" s="121" t="s">
        <v>107</v>
      </c>
      <c r="E132" s="121" t="s">
        <v>2227</v>
      </c>
      <c r="F132" s="121" t="s">
        <v>2227</v>
      </c>
      <c r="G132" s="121" t="s">
        <v>2040</v>
      </c>
      <c r="H132" s="121" t="s">
        <v>2226</v>
      </c>
      <c r="I132" s="121" t="s">
        <v>2067</v>
      </c>
      <c r="J132" s="121">
        <v>0.18</v>
      </c>
      <c r="K132" s="121">
        <v>0</v>
      </c>
      <c r="L132" s="121">
        <v>3.125E-2</v>
      </c>
      <c r="M132" s="121">
        <v>0.3</v>
      </c>
      <c r="N132" s="121">
        <v>0</v>
      </c>
      <c r="O132" s="121">
        <v>0.84</v>
      </c>
      <c r="P132" s="121">
        <v>0.3</v>
      </c>
      <c r="Q132" s="121">
        <v>0.51124999999999998</v>
      </c>
      <c r="R132" s="121">
        <v>0.81125000000000003</v>
      </c>
      <c r="S132" s="121">
        <v>7.3583999999999996</v>
      </c>
      <c r="T132" s="121">
        <v>7.1065500000000004</v>
      </c>
    </row>
    <row r="133" spans="1:20">
      <c r="A133" s="121">
        <v>132</v>
      </c>
      <c r="B133" s="121">
        <v>2194594</v>
      </c>
      <c r="C133" s="121" t="s">
        <v>106</v>
      </c>
      <c r="D133" s="121" t="s">
        <v>107</v>
      </c>
      <c r="E133" s="121" t="s">
        <v>2228</v>
      </c>
      <c r="F133" s="121" t="s">
        <v>2228</v>
      </c>
      <c r="G133" s="121" t="s">
        <v>2040</v>
      </c>
      <c r="H133" s="121" t="s">
        <v>2229</v>
      </c>
      <c r="I133" s="121" t="s">
        <v>2057</v>
      </c>
      <c r="J133" s="121">
        <v>0</v>
      </c>
      <c r="K133" s="121">
        <v>0</v>
      </c>
      <c r="L133" s="121">
        <v>6.25E-2</v>
      </c>
      <c r="M133" s="121">
        <v>0.3</v>
      </c>
      <c r="N133" s="121">
        <v>0</v>
      </c>
      <c r="O133" s="121">
        <v>3.24</v>
      </c>
      <c r="P133" s="121">
        <v>1</v>
      </c>
      <c r="Q133" s="121">
        <v>0.36249999999999999</v>
      </c>
      <c r="R133" s="121">
        <v>1.3625</v>
      </c>
      <c r="S133" s="121">
        <v>28.382400000000001</v>
      </c>
      <c r="T133" s="121">
        <v>11.935499999999999</v>
      </c>
    </row>
    <row r="134" spans="1:20">
      <c r="A134" s="121">
        <v>133</v>
      </c>
      <c r="B134" s="121">
        <v>2200125</v>
      </c>
      <c r="C134" s="121" t="s">
        <v>106</v>
      </c>
      <c r="D134" s="121" t="s">
        <v>107</v>
      </c>
      <c r="E134" s="121" t="s">
        <v>2230</v>
      </c>
      <c r="F134" s="121" t="s">
        <v>2230</v>
      </c>
      <c r="G134" s="121" t="s">
        <v>2040</v>
      </c>
      <c r="H134" s="121" t="s">
        <v>2229</v>
      </c>
      <c r="I134" s="121" t="s">
        <v>2160</v>
      </c>
      <c r="J134" s="121">
        <v>0</v>
      </c>
      <c r="K134" s="121">
        <v>0</v>
      </c>
      <c r="L134" s="121">
        <v>6.25E-2</v>
      </c>
      <c r="M134" s="121">
        <v>0.4</v>
      </c>
      <c r="N134" s="121">
        <v>0</v>
      </c>
      <c r="O134" s="121">
        <v>3.37</v>
      </c>
      <c r="P134" s="121">
        <v>1</v>
      </c>
      <c r="Q134" s="121">
        <v>0.46250000000000002</v>
      </c>
      <c r="R134" s="121">
        <v>1.4624999999999999</v>
      </c>
      <c r="S134" s="121">
        <v>29.5212</v>
      </c>
      <c r="T134" s="121">
        <v>12.811500000000001</v>
      </c>
    </row>
    <row r="135" spans="1:20">
      <c r="A135" s="121">
        <v>134</v>
      </c>
      <c r="B135" s="121">
        <v>2200126</v>
      </c>
      <c r="C135" s="121" t="s">
        <v>106</v>
      </c>
      <c r="D135" s="121" t="s">
        <v>107</v>
      </c>
      <c r="E135" s="121" t="s">
        <v>2231</v>
      </c>
      <c r="F135" s="121" t="s">
        <v>2231</v>
      </c>
      <c r="G135" s="121" t="s">
        <v>2040</v>
      </c>
      <c r="H135" s="121" t="s">
        <v>2229</v>
      </c>
      <c r="I135" s="121" t="s">
        <v>2160</v>
      </c>
      <c r="J135" s="121">
        <v>0</v>
      </c>
      <c r="K135" s="121">
        <v>0</v>
      </c>
      <c r="L135" s="121">
        <v>6.25E-2</v>
      </c>
      <c r="M135" s="121">
        <v>0.4</v>
      </c>
      <c r="N135" s="121">
        <v>0</v>
      </c>
      <c r="O135" s="121">
        <v>3.37</v>
      </c>
      <c r="P135" s="121">
        <v>1</v>
      </c>
      <c r="Q135" s="121">
        <v>0.46250000000000002</v>
      </c>
      <c r="R135" s="121">
        <v>1.4624999999999999</v>
      </c>
      <c r="S135" s="121">
        <v>29.5212</v>
      </c>
      <c r="T135" s="121">
        <v>12.811500000000001</v>
      </c>
    </row>
    <row r="136" spans="1:20">
      <c r="A136" s="121">
        <v>135</v>
      </c>
      <c r="B136" s="121">
        <v>2200127</v>
      </c>
      <c r="C136" s="121" t="s">
        <v>106</v>
      </c>
      <c r="D136" s="121" t="s">
        <v>107</v>
      </c>
      <c r="E136" s="121" t="s">
        <v>2232</v>
      </c>
      <c r="F136" s="121" t="s">
        <v>2232</v>
      </c>
      <c r="G136" s="121" t="s">
        <v>2040</v>
      </c>
      <c r="H136" s="121" t="s">
        <v>2229</v>
      </c>
      <c r="I136" s="121" t="s">
        <v>2160</v>
      </c>
      <c r="J136" s="121">
        <v>0</v>
      </c>
      <c r="K136" s="121">
        <v>0</v>
      </c>
      <c r="L136" s="121">
        <v>6.25E-2</v>
      </c>
      <c r="M136" s="121">
        <v>0.4</v>
      </c>
      <c r="N136" s="121">
        <v>0</v>
      </c>
      <c r="O136" s="121">
        <v>3.36</v>
      </c>
      <c r="P136" s="121">
        <v>1</v>
      </c>
      <c r="Q136" s="121">
        <v>0.46250000000000002</v>
      </c>
      <c r="R136" s="121">
        <v>1.4624999999999999</v>
      </c>
      <c r="S136" s="121">
        <v>29.433599999999998</v>
      </c>
      <c r="T136" s="121">
        <v>12.811500000000001</v>
      </c>
    </row>
    <row r="137" spans="1:20">
      <c r="A137" s="121">
        <v>136</v>
      </c>
      <c r="B137" s="121">
        <v>2200128</v>
      </c>
      <c r="C137" s="121" t="s">
        <v>106</v>
      </c>
      <c r="D137" s="121" t="s">
        <v>107</v>
      </c>
      <c r="E137" s="121" t="s">
        <v>2233</v>
      </c>
      <c r="F137" s="121" t="s">
        <v>2233</v>
      </c>
      <c r="G137" s="121" t="s">
        <v>2040</v>
      </c>
      <c r="H137" s="121" t="s">
        <v>2229</v>
      </c>
      <c r="I137" s="121" t="s">
        <v>2160</v>
      </c>
      <c r="J137" s="121">
        <v>0</v>
      </c>
      <c r="K137" s="121">
        <v>0</v>
      </c>
      <c r="L137" s="121">
        <v>6.25E-2</v>
      </c>
      <c r="M137" s="121">
        <v>0.4</v>
      </c>
      <c r="N137" s="121">
        <v>0</v>
      </c>
      <c r="O137" s="121">
        <v>3.36</v>
      </c>
      <c r="P137" s="121">
        <v>1</v>
      </c>
      <c r="Q137" s="121">
        <v>0.46250000000000002</v>
      </c>
      <c r="R137" s="121">
        <v>1.4624999999999999</v>
      </c>
      <c r="S137" s="121">
        <v>29.433599999999998</v>
      </c>
      <c r="T137" s="121">
        <v>12.811500000000001</v>
      </c>
    </row>
    <row r="138" spans="1:20">
      <c r="A138" s="121">
        <v>137</v>
      </c>
      <c r="B138" s="121">
        <v>2194598</v>
      </c>
      <c r="C138" s="121" t="s">
        <v>106</v>
      </c>
      <c r="D138" s="121" t="s">
        <v>107</v>
      </c>
      <c r="E138" s="121" t="s">
        <v>2234</v>
      </c>
      <c r="F138" s="121" t="s">
        <v>2234</v>
      </c>
      <c r="G138" s="121" t="s">
        <v>2040</v>
      </c>
      <c r="H138" s="121" t="s">
        <v>2229</v>
      </c>
      <c r="I138" s="121" t="s">
        <v>2057</v>
      </c>
      <c r="J138" s="121">
        <v>0</v>
      </c>
      <c r="K138" s="121">
        <v>0</v>
      </c>
      <c r="L138" s="121">
        <v>9.375E-2</v>
      </c>
      <c r="M138" s="121">
        <v>0.3</v>
      </c>
      <c r="N138" s="121">
        <v>0</v>
      </c>
      <c r="O138" s="121">
        <v>2.79</v>
      </c>
      <c r="P138" s="121">
        <v>1</v>
      </c>
      <c r="Q138" s="121">
        <v>0.39374999999999999</v>
      </c>
      <c r="R138" s="121">
        <v>1.39375</v>
      </c>
      <c r="S138" s="121">
        <v>24.4404</v>
      </c>
      <c r="T138" s="121">
        <v>12.209250000000001</v>
      </c>
    </row>
    <row r="139" spans="1:20">
      <c r="A139" s="121">
        <v>138</v>
      </c>
      <c r="B139" s="121">
        <v>2191889</v>
      </c>
      <c r="C139" s="121" t="s">
        <v>106</v>
      </c>
      <c r="D139" s="121" t="s">
        <v>107</v>
      </c>
      <c r="E139" s="121" t="s">
        <v>2235</v>
      </c>
      <c r="F139" s="121" t="s">
        <v>2235</v>
      </c>
      <c r="G139" s="121" t="s">
        <v>2040</v>
      </c>
      <c r="H139" s="121" t="s">
        <v>2226</v>
      </c>
      <c r="I139" s="121" t="s">
        <v>2057</v>
      </c>
      <c r="J139" s="121">
        <v>0.18</v>
      </c>
      <c r="K139" s="121">
        <v>0</v>
      </c>
      <c r="L139" s="121">
        <v>3.125E-2</v>
      </c>
      <c r="M139" s="121">
        <v>0.3</v>
      </c>
      <c r="N139" s="121">
        <v>0</v>
      </c>
      <c r="O139" s="121">
        <v>0.85</v>
      </c>
      <c r="P139" s="121">
        <v>0.3</v>
      </c>
      <c r="Q139" s="121">
        <v>0.51124999999999998</v>
      </c>
      <c r="R139" s="121">
        <v>0.81125000000000003</v>
      </c>
      <c r="S139" s="121">
        <v>7.4459999999999997</v>
      </c>
      <c r="T139" s="121">
        <v>7.1065500000000004</v>
      </c>
    </row>
    <row r="140" spans="1:20">
      <c r="A140" s="121">
        <v>139</v>
      </c>
      <c r="B140" s="121">
        <v>2263603</v>
      </c>
      <c r="C140" s="121" t="s">
        <v>106</v>
      </c>
      <c r="D140" s="121" t="s">
        <v>107</v>
      </c>
      <c r="E140" s="121" t="s">
        <v>2236</v>
      </c>
      <c r="F140" s="121" t="s">
        <v>2237</v>
      </c>
      <c r="G140" s="121" t="s">
        <v>2238</v>
      </c>
      <c r="H140" s="121" t="s">
        <v>2162</v>
      </c>
      <c r="I140" s="121" t="s">
        <v>2067</v>
      </c>
      <c r="J140" s="121">
        <v>0.05</v>
      </c>
      <c r="K140" s="121">
        <v>0</v>
      </c>
      <c r="L140" s="121">
        <v>0</v>
      </c>
      <c r="M140" s="121">
        <v>0.3</v>
      </c>
      <c r="N140" s="121">
        <v>0</v>
      </c>
      <c r="O140" s="121">
        <v>0.67</v>
      </c>
      <c r="P140" s="121">
        <v>0.3</v>
      </c>
      <c r="Q140" s="121">
        <v>0.35</v>
      </c>
      <c r="R140" s="121">
        <v>0.65</v>
      </c>
      <c r="S140" s="121">
        <v>5.8692000000000002</v>
      </c>
      <c r="T140" s="121">
        <v>5.694</v>
      </c>
    </row>
    <row r="141" spans="1:20">
      <c r="A141" s="121">
        <v>140</v>
      </c>
      <c r="B141" s="121">
        <v>2217492</v>
      </c>
      <c r="C141" s="121" t="s">
        <v>106</v>
      </c>
      <c r="D141" s="121" t="s">
        <v>107</v>
      </c>
      <c r="E141" s="121" t="s">
        <v>2239</v>
      </c>
      <c r="F141" s="121" t="s">
        <v>2240</v>
      </c>
      <c r="G141" s="121" t="s">
        <v>2040</v>
      </c>
      <c r="H141" s="121" t="s">
        <v>2226</v>
      </c>
      <c r="I141" s="121" t="s">
        <v>2067</v>
      </c>
      <c r="J141" s="121">
        <v>0.11</v>
      </c>
      <c r="K141" s="121">
        <v>0</v>
      </c>
      <c r="L141" s="121">
        <v>1.5625E-2</v>
      </c>
      <c r="M141" s="121">
        <v>0.3</v>
      </c>
      <c r="N141" s="121">
        <v>0</v>
      </c>
      <c r="O141" s="121">
        <v>0.71</v>
      </c>
      <c r="P141" s="121">
        <v>0.3</v>
      </c>
      <c r="Q141" s="121">
        <v>0.42562499999999998</v>
      </c>
      <c r="R141" s="121">
        <v>0.72562499999999996</v>
      </c>
      <c r="S141" s="121">
        <v>6.2195999999999998</v>
      </c>
      <c r="T141" s="121">
        <v>6.3564749999999997</v>
      </c>
    </row>
    <row r="142" spans="1:20">
      <c r="A142" s="121">
        <v>141</v>
      </c>
      <c r="B142" s="121">
        <v>2214566</v>
      </c>
      <c r="C142" s="121" t="s">
        <v>106</v>
      </c>
      <c r="D142" s="121" t="s">
        <v>107</v>
      </c>
      <c r="E142" s="121" t="s">
        <v>2241</v>
      </c>
      <c r="F142" s="121" t="s">
        <v>2242</v>
      </c>
      <c r="G142" s="121" t="s">
        <v>2243</v>
      </c>
      <c r="H142" s="121" t="s">
        <v>2162</v>
      </c>
      <c r="I142" s="121" t="s">
        <v>2067</v>
      </c>
      <c r="J142" s="121">
        <v>0.05</v>
      </c>
      <c r="K142" s="121">
        <v>0</v>
      </c>
      <c r="L142" s="121">
        <v>1.5625E-2</v>
      </c>
      <c r="M142" s="121">
        <v>0.3</v>
      </c>
      <c r="N142" s="121">
        <v>0</v>
      </c>
      <c r="O142" s="121">
        <v>0.64</v>
      </c>
      <c r="P142" s="121">
        <v>0.3</v>
      </c>
      <c r="Q142" s="121">
        <v>0.36562499999999998</v>
      </c>
      <c r="R142" s="121">
        <v>0.66562500000000002</v>
      </c>
      <c r="S142" s="121">
        <v>5.6063999999999998</v>
      </c>
      <c r="T142" s="121">
        <v>5.8308749999999998</v>
      </c>
    </row>
    <row r="143" spans="1:20">
      <c r="A143" s="121">
        <v>142</v>
      </c>
      <c r="B143" s="121">
        <v>2215091</v>
      </c>
      <c r="C143" s="121" t="s">
        <v>106</v>
      </c>
      <c r="D143" s="121" t="s">
        <v>107</v>
      </c>
      <c r="E143" s="121" t="s">
        <v>2244</v>
      </c>
      <c r="F143" s="121" t="s">
        <v>2245</v>
      </c>
      <c r="G143" s="121" t="s">
        <v>2040</v>
      </c>
      <c r="H143" s="121" t="s">
        <v>2162</v>
      </c>
      <c r="I143" s="121" t="s">
        <v>2057</v>
      </c>
      <c r="J143" s="121">
        <v>0.18</v>
      </c>
      <c r="K143" s="121">
        <v>0.1</v>
      </c>
      <c r="L143" s="121">
        <v>3.125E-2</v>
      </c>
      <c r="M143" s="121">
        <v>0.3</v>
      </c>
      <c r="N143" s="121">
        <v>0</v>
      </c>
      <c r="O143" s="121">
        <v>0.97</v>
      </c>
      <c r="P143" s="121">
        <v>0.3</v>
      </c>
      <c r="Q143" s="121">
        <v>0.61124999999999996</v>
      </c>
      <c r="R143" s="121">
        <v>0.91125</v>
      </c>
      <c r="S143" s="121">
        <v>8.4971999999999994</v>
      </c>
      <c r="T143" s="121">
        <v>7.9825499999999998</v>
      </c>
    </row>
    <row r="144" spans="1:20">
      <c r="A144" s="121">
        <v>143</v>
      </c>
      <c r="B144" s="121">
        <v>2217495</v>
      </c>
      <c r="C144" s="121" t="s">
        <v>106</v>
      </c>
      <c r="D144" s="121" t="s">
        <v>107</v>
      </c>
      <c r="E144" s="121" t="s">
        <v>2246</v>
      </c>
      <c r="F144" s="121" t="s">
        <v>2247</v>
      </c>
      <c r="G144" s="121" t="s">
        <v>2040</v>
      </c>
      <c r="H144" s="121" t="s">
        <v>2162</v>
      </c>
      <c r="I144" s="121" t="s">
        <v>2057</v>
      </c>
      <c r="J144" s="121">
        <v>0.19</v>
      </c>
      <c r="K144" s="121">
        <v>0.1</v>
      </c>
      <c r="L144" s="121">
        <v>6.25E-2</v>
      </c>
      <c r="M144" s="121">
        <v>0.3</v>
      </c>
      <c r="N144" s="121">
        <v>0.1</v>
      </c>
      <c r="O144" s="121">
        <v>0.96</v>
      </c>
      <c r="P144" s="121">
        <v>0.3</v>
      </c>
      <c r="Q144" s="121">
        <v>0.75249999999999995</v>
      </c>
      <c r="R144" s="121">
        <v>1.0525</v>
      </c>
      <c r="S144" s="121">
        <v>8.4095999999999993</v>
      </c>
      <c r="T144" s="121">
        <v>9.2199000000000009</v>
      </c>
    </row>
    <row r="145" spans="1:20">
      <c r="A145" s="121">
        <v>144</v>
      </c>
      <c r="B145" s="121">
        <v>2217497</v>
      </c>
      <c r="C145" s="121" t="s">
        <v>106</v>
      </c>
      <c r="D145" s="121" t="s">
        <v>107</v>
      </c>
      <c r="E145" s="121" t="s">
        <v>2248</v>
      </c>
      <c r="F145" s="121" t="s">
        <v>2249</v>
      </c>
      <c r="G145" s="121" t="s">
        <v>2040</v>
      </c>
      <c r="H145" s="121" t="s">
        <v>2162</v>
      </c>
      <c r="I145" s="121" t="s">
        <v>2057</v>
      </c>
      <c r="J145" s="121">
        <v>0.19</v>
      </c>
      <c r="K145" s="121">
        <v>0.1</v>
      </c>
      <c r="L145" s="121">
        <v>6.25E-2</v>
      </c>
      <c r="M145" s="121">
        <v>0.3</v>
      </c>
      <c r="N145" s="121">
        <v>0.1</v>
      </c>
      <c r="O145" s="121">
        <v>0.92</v>
      </c>
      <c r="P145" s="121">
        <v>0.3</v>
      </c>
      <c r="Q145" s="121">
        <v>0.75249999999999995</v>
      </c>
      <c r="R145" s="121">
        <v>1.0525</v>
      </c>
      <c r="S145" s="121">
        <v>8.0592000000000006</v>
      </c>
      <c r="T145" s="121">
        <v>9.2199000000000009</v>
      </c>
    </row>
    <row r="146" spans="1:20">
      <c r="A146" s="121">
        <v>145</v>
      </c>
      <c r="B146" s="121">
        <v>2217493</v>
      </c>
      <c r="C146" s="121" t="s">
        <v>106</v>
      </c>
      <c r="D146" s="121" t="s">
        <v>107</v>
      </c>
      <c r="E146" s="121" t="s">
        <v>2250</v>
      </c>
      <c r="F146" s="121" t="s">
        <v>2251</v>
      </c>
      <c r="G146" s="121" t="s">
        <v>2040</v>
      </c>
      <c r="H146" s="121" t="s">
        <v>2226</v>
      </c>
      <c r="I146" s="121" t="s">
        <v>2057</v>
      </c>
      <c r="J146" s="121">
        <v>0.19</v>
      </c>
      <c r="K146" s="121">
        <v>0</v>
      </c>
      <c r="L146" s="121">
        <v>3.125E-2</v>
      </c>
      <c r="M146" s="121">
        <v>0.3</v>
      </c>
      <c r="N146" s="121">
        <v>0</v>
      </c>
      <c r="O146" s="121">
        <v>0.79</v>
      </c>
      <c r="P146" s="121">
        <v>0.3</v>
      </c>
      <c r="Q146" s="121">
        <v>0.52124999999999999</v>
      </c>
      <c r="R146" s="121">
        <v>0.82125000000000004</v>
      </c>
      <c r="S146" s="121">
        <v>6.9203999999999999</v>
      </c>
      <c r="T146" s="121">
        <v>7.1941499999999996</v>
      </c>
    </row>
    <row r="147" spans="1:20">
      <c r="A147" s="121">
        <v>146</v>
      </c>
      <c r="B147" s="121">
        <v>2217494</v>
      </c>
      <c r="C147" s="121" t="s">
        <v>106</v>
      </c>
      <c r="D147" s="121" t="s">
        <v>107</v>
      </c>
      <c r="E147" s="121" t="s">
        <v>2252</v>
      </c>
      <c r="F147" s="121" t="s">
        <v>2253</v>
      </c>
      <c r="G147" s="121" t="s">
        <v>2040</v>
      </c>
      <c r="H147" s="121" t="s">
        <v>2162</v>
      </c>
      <c r="I147" s="121" t="s">
        <v>2067</v>
      </c>
      <c r="J147" s="121">
        <v>0.19</v>
      </c>
      <c r="K147" s="121">
        <v>0</v>
      </c>
      <c r="L147" s="121">
        <v>6.25E-2</v>
      </c>
      <c r="M147" s="121">
        <v>0.3</v>
      </c>
      <c r="N147" s="121">
        <v>0.1</v>
      </c>
      <c r="O147" s="121">
        <v>0.76</v>
      </c>
      <c r="P147" s="121">
        <v>0.3</v>
      </c>
      <c r="Q147" s="121">
        <v>0.65249999999999997</v>
      </c>
      <c r="R147" s="121">
        <v>0.95250000000000001</v>
      </c>
      <c r="S147" s="121">
        <v>6.6576000000000004</v>
      </c>
      <c r="T147" s="121">
        <v>8.3438999999999997</v>
      </c>
    </row>
    <row r="148" spans="1:20">
      <c r="A148" s="121">
        <v>147</v>
      </c>
      <c r="B148" s="121">
        <v>2217496</v>
      </c>
      <c r="C148" s="121" t="s">
        <v>106</v>
      </c>
      <c r="D148" s="121" t="s">
        <v>107</v>
      </c>
      <c r="E148" s="121" t="s">
        <v>2254</v>
      </c>
      <c r="F148" s="121" t="s">
        <v>2255</v>
      </c>
      <c r="G148" s="121" t="s">
        <v>2040</v>
      </c>
      <c r="H148" s="121" t="s">
        <v>2162</v>
      </c>
      <c r="I148" s="121" t="s">
        <v>2057</v>
      </c>
      <c r="J148" s="121">
        <v>0.19</v>
      </c>
      <c r="K148" s="121">
        <v>0.1</v>
      </c>
      <c r="L148" s="121">
        <v>6.25E-2</v>
      </c>
      <c r="M148" s="121">
        <v>0.3</v>
      </c>
      <c r="N148" s="121">
        <v>0.1</v>
      </c>
      <c r="O148" s="121">
        <v>0.94</v>
      </c>
      <c r="P148" s="121">
        <v>0.3</v>
      </c>
      <c r="Q148" s="121">
        <v>0.75249999999999995</v>
      </c>
      <c r="R148" s="121">
        <v>1.0525</v>
      </c>
      <c r="S148" s="121">
        <v>8.2344000000000008</v>
      </c>
      <c r="T148" s="121">
        <v>9.2199000000000009</v>
      </c>
    </row>
    <row r="149" spans="1:20">
      <c r="A149" s="121">
        <v>148</v>
      </c>
      <c r="B149" s="121">
        <v>2215089</v>
      </c>
      <c r="C149" s="121" t="s">
        <v>106</v>
      </c>
      <c r="D149" s="121" t="s">
        <v>107</v>
      </c>
      <c r="E149" s="121" t="s">
        <v>2256</v>
      </c>
      <c r="F149" s="121" t="s">
        <v>2257</v>
      </c>
      <c r="G149" s="121" t="s">
        <v>2040</v>
      </c>
      <c r="H149" s="121" t="s">
        <v>2162</v>
      </c>
      <c r="I149" s="121" t="s">
        <v>2067</v>
      </c>
      <c r="J149" s="121">
        <v>0.12</v>
      </c>
      <c r="K149" s="121">
        <v>0</v>
      </c>
      <c r="L149" s="121">
        <v>3.125E-2</v>
      </c>
      <c r="M149" s="121">
        <v>0.3</v>
      </c>
      <c r="N149" s="121">
        <v>0</v>
      </c>
      <c r="O149" s="121">
        <v>0.62</v>
      </c>
      <c r="P149" s="121">
        <v>0.3</v>
      </c>
      <c r="Q149" s="121">
        <v>0.45124999999999998</v>
      </c>
      <c r="R149" s="121">
        <v>0.75124999999999997</v>
      </c>
      <c r="S149" s="121">
        <v>5.4311999999999996</v>
      </c>
      <c r="T149" s="121">
        <v>6.5809499999999996</v>
      </c>
    </row>
    <row r="150" spans="1:20">
      <c r="A150" s="121">
        <v>149</v>
      </c>
      <c r="B150" s="121">
        <v>2215090</v>
      </c>
      <c r="C150" s="121" t="s">
        <v>106</v>
      </c>
      <c r="D150" s="121" t="s">
        <v>107</v>
      </c>
      <c r="E150" s="121" t="s">
        <v>2258</v>
      </c>
      <c r="F150" s="121" t="s">
        <v>2259</v>
      </c>
      <c r="G150" s="121" t="s">
        <v>2040</v>
      </c>
      <c r="H150" s="121" t="s">
        <v>2162</v>
      </c>
      <c r="I150" s="121" t="s">
        <v>2067</v>
      </c>
      <c r="J150" s="121">
        <v>0.12</v>
      </c>
      <c r="K150" s="121">
        <v>0.1</v>
      </c>
      <c r="L150" s="121">
        <v>3.125E-2</v>
      </c>
      <c r="M150" s="121">
        <v>0.3</v>
      </c>
      <c r="N150" s="121">
        <v>0</v>
      </c>
      <c r="O150" s="121">
        <v>0.66</v>
      </c>
      <c r="P150" s="121">
        <v>0.3</v>
      </c>
      <c r="Q150" s="121">
        <v>0.55125000000000002</v>
      </c>
      <c r="R150" s="121">
        <v>0.85124999999999995</v>
      </c>
      <c r="S150" s="121">
        <v>5.7816000000000001</v>
      </c>
      <c r="T150" s="121">
        <v>7.45695</v>
      </c>
    </row>
    <row r="151" spans="1:20">
      <c r="A151" s="121">
        <v>150</v>
      </c>
      <c r="B151" s="121">
        <v>2223912</v>
      </c>
      <c r="C151" s="121" t="s">
        <v>106</v>
      </c>
      <c r="D151" s="121" t="s">
        <v>107</v>
      </c>
      <c r="E151" s="121" t="s">
        <v>2260</v>
      </c>
      <c r="F151" s="121" t="s">
        <v>2261</v>
      </c>
      <c r="G151" s="121" t="s">
        <v>2040</v>
      </c>
      <c r="H151" s="121" t="s">
        <v>2162</v>
      </c>
      <c r="I151" s="121" t="s">
        <v>2067</v>
      </c>
      <c r="J151" s="121">
        <v>0.08</v>
      </c>
      <c r="K151" s="121">
        <v>0</v>
      </c>
      <c r="L151" s="121">
        <v>3.125E-2</v>
      </c>
      <c r="M151" s="121">
        <v>0.3</v>
      </c>
      <c r="N151" s="121">
        <v>0.1</v>
      </c>
      <c r="O151" s="121">
        <v>0.71</v>
      </c>
      <c r="P151" s="121">
        <v>0.3</v>
      </c>
      <c r="Q151" s="121">
        <v>0.51124999999999998</v>
      </c>
      <c r="R151" s="121">
        <v>0.81125000000000003</v>
      </c>
      <c r="S151" s="121">
        <v>6.2195999999999998</v>
      </c>
      <c r="T151" s="121">
        <v>7.1065500000000004</v>
      </c>
    </row>
    <row r="152" spans="1:20">
      <c r="A152" s="121">
        <v>151</v>
      </c>
      <c r="B152" s="121">
        <v>2223489</v>
      </c>
      <c r="C152" s="121" t="s">
        <v>106</v>
      </c>
      <c r="D152" s="121" t="s">
        <v>107</v>
      </c>
      <c r="E152" s="121" t="s">
        <v>2262</v>
      </c>
      <c r="F152" s="121" t="s">
        <v>2263</v>
      </c>
      <c r="G152" s="121" t="s">
        <v>2040</v>
      </c>
      <c r="H152" s="121" t="s">
        <v>2229</v>
      </c>
      <c r="I152" s="121" t="s">
        <v>2160</v>
      </c>
      <c r="J152" s="121">
        <v>0</v>
      </c>
      <c r="K152" s="121">
        <v>0</v>
      </c>
      <c r="L152" s="121">
        <v>6.25E-2</v>
      </c>
      <c r="M152" s="121">
        <v>0.4</v>
      </c>
      <c r="N152" s="121">
        <v>0</v>
      </c>
      <c r="O152" s="121">
        <v>3.24</v>
      </c>
      <c r="P152" s="121">
        <v>1</v>
      </c>
      <c r="Q152" s="121">
        <v>0.46250000000000002</v>
      </c>
      <c r="R152" s="121">
        <v>1.4624999999999999</v>
      </c>
      <c r="S152" s="121">
        <v>28.382400000000001</v>
      </c>
      <c r="T152" s="121">
        <v>12.811500000000001</v>
      </c>
    </row>
    <row r="153" spans="1:20">
      <c r="A153" s="121">
        <v>152</v>
      </c>
      <c r="B153" s="121">
        <v>2223488</v>
      </c>
      <c r="C153" s="121" t="s">
        <v>106</v>
      </c>
      <c r="D153" s="121" t="s">
        <v>107</v>
      </c>
      <c r="E153" s="121" t="s">
        <v>2264</v>
      </c>
      <c r="F153" s="121" t="s">
        <v>2265</v>
      </c>
      <c r="G153" s="121" t="s">
        <v>2040</v>
      </c>
      <c r="H153" s="121" t="s">
        <v>2229</v>
      </c>
      <c r="I153" s="121" t="s">
        <v>2160</v>
      </c>
      <c r="J153" s="121">
        <v>0</v>
      </c>
      <c r="K153" s="121">
        <v>0</v>
      </c>
      <c r="L153" s="121">
        <v>6.25E-2</v>
      </c>
      <c r="M153" s="121">
        <v>0.4</v>
      </c>
      <c r="N153" s="121">
        <v>0</v>
      </c>
      <c r="O153" s="121">
        <v>3.24</v>
      </c>
      <c r="P153" s="121">
        <v>1</v>
      </c>
      <c r="Q153" s="121">
        <v>0.46250000000000002</v>
      </c>
      <c r="R153" s="121">
        <v>1.4624999999999999</v>
      </c>
      <c r="S153" s="121">
        <v>28.382400000000001</v>
      </c>
      <c r="T153" s="121">
        <v>12.811500000000001</v>
      </c>
    </row>
    <row r="154" spans="1:20">
      <c r="A154" s="121">
        <v>153</v>
      </c>
      <c r="B154" s="121">
        <v>2287864</v>
      </c>
      <c r="C154" s="121" t="s">
        <v>106</v>
      </c>
      <c r="D154" s="121" t="s">
        <v>107</v>
      </c>
      <c r="E154" s="121" t="s">
        <v>2266</v>
      </c>
      <c r="F154" s="121" t="s">
        <v>2265</v>
      </c>
      <c r="G154" s="121" t="s">
        <v>2040</v>
      </c>
      <c r="H154" s="121" t="s">
        <v>2229</v>
      </c>
      <c r="I154" s="121" t="s">
        <v>2160</v>
      </c>
      <c r="J154" s="121">
        <v>0</v>
      </c>
      <c r="K154" s="121">
        <v>0</v>
      </c>
      <c r="L154" s="121">
        <v>6.25E-2</v>
      </c>
      <c r="M154" s="121">
        <v>0.4</v>
      </c>
      <c r="N154" s="121">
        <v>0</v>
      </c>
      <c r="O154" s="121">
        <v>3.24</v>
      </c>
      <c r="P154" s="121">
        <v>1</v>
      </c>
      <c r="Q154" s="121">
        <v>0.46250000000000002</v>
      </c>
      <c r="R154" s="121">
        <v>1.4624999999999999</v>
      </c>
      <c r="S154" s="121">
        <v>28.382400000000001</v>
      </c>
      <c r="T154" s="121">
        <v>12.811500000000001</v>
      </c>
    </row>
    <row r="155" spans="1:20">
      <c r="A155" s="121">
        <v>154</v>
      </c>
      <c r="B155" s="121">
        <v>2230868</v>
      </c>
      <c r="C155" s="121" t="s">
        <v>106</v>
      </c>
      <c r="D155" s="121" t="s">
        <v>107</v>
      </c>
      <c r="E155" s="121" t="s">
        <v>2267</v>
      </c>
      <c r="F155" s="121" t="s">
        <v>2268</v>
      </c>
      <c r="G155" s="121" t="s">
        <v>2040</v>
      </c>
      <c r="H155" s="121" t="s">
        <v>2229</v>
      </c>
      <c r="I155" s="121" t="s">
        <v>2160</v>
      </c>
      <c r="J155" s="121">
        <v>0</v>
      </c>
      <c r="K155" s="121">
        <v>0</v>
      </c>
      <c r="L155" s="121">
        <v>0.15625</v>
      </c>
      <c r="M155" s="121">
        <v>0.4</v>
      </c>
      <c r="N155" s="121">
        <v>0</v>
      </c>
      <c r="O155" s="121">
        <v>3.69</v>
      </c>
      <c r="P155" s="121">
        <v>1</v>
      </c>
      <c r="Q155" s="121">
        <v>0.55625000000000002</v>
      </c>
      <c r="R155" s="121">
        <v>1.5562499999999999</v>
      </c>
      <c r="S155" s="121">
        <v>32.324399999999997</v>
      </c>
      <c r="T155" s="121">
        <v>13.63275</v>
      </c>
    </row>
    <row r="156" spans="1:20">
      <c r="A156" s="121">
        <v>155</v>
      </c>
      <c r="B156" s="121">
        <v>2246395</v>
      </c>
      <c r="C156" s="121" t="s">
        <v>106</v>
      </c>
      <c r="D156" s="121" t="s">
        <v>107</v>
      </c>
      <c r="E156" s="121" t="s">
        <v>2269</v>
      </c>
      <c r="F156" s="121" t="s">
        <v>2270</v>
      </c>
      <c r="G156" s="121" t="s">
        <v>2040</v>
      </c>
      <c r="H156" s="121" t="s">
        <v>2229</v>
      </c>
      <c r="I156" s="121" t="s">
        <v>2057</v>
      </c>
      <c r="J156" s="121">
        <v>0</v>
      </c>
      <c r="K156" s="121">
        <v>0</v>
      </c>
      <c r="L156" s="121">
        <v>0.25</v>
      </c>
      <c r="M156" s="121">
        <v>0.3</v>
      </c>
      <c r="N156" s="121">
        <v>0</v>
      </c>
      <c r="O156" s="121">
        <v>1.51</v>
      </c>
      <c r="P156" s="121">
        <v>1</v>
      </c>
      <c r="Q156" s="121">
        <v>0.55000000000000004</v>
      </c>
      <c r="R156" s="121">
        <v>1.55</v>
      </c>
      <c r="S156" s="121">
        <v>13.227600000000001</v>
      </c>
      <c r="T156" s="121">
        <v>13.577999999999999</v>
      </c>
    </row>
    <row r="157" spans="1:20">
      <c r="A157" s="121">
        <v>156</v>
      </c>
      <c r="B157" s="121">
        <v>2234863</v>
      </c>
      <c r="C157" s="121" t="s">
        <v>106</v>
      </c>
      <c r="D157" s="121" t="s">
        <v>107</v>
      </c>
      <c r="E157" s="121" t="s">
        <v>2271</v>
      </c>
      <c r="F157" s="121" t="s">
        <v>2272</v>
      </c>
      <c r="G157" s="121" t="s">
        <v>2040</v>
      </c>
      <c r="H157" s="121" t="s">
        <v>2162</v>
      </c>
      <c r="I157" s="121" t="s">
        <v>2067</v>
      </c>
      <c r="J157" s="121">
        <v>0.08</v>
      </c>
      <c r="K157" s="121">
        <v>0</v>
      </c>
      <c r="L157" s="121">
        <v>1.5625E-2</v>
      </c>
      <c r="M157" s="121">
        <v>0.3</v>
      </c>
      <c r="N157" s="121">
        <v>0</v>
      </c>
      <c r="O157" s="121">
        <v>0.48</v>
      </c>
      <c r="P157" s="121">
        <v>0.3</v>
      </c>
      <c r="Q157" s="121">
        <v>0.395625</v>
      </c>
      <c r="R157" s="121">
        <v>0.69562500000000005</v>
      </c>
      <c r="S157" s="121">
        <v>4.2047999999999996</v>
      </c>
      <c r="T157" s="121">
        <v>6.0936750000000002</v>
      </c>
    </row>
    <row r="158" spans="1:20">
      <c r="A158" s="121">
        <v>157</v>
      </c>
      <c r="B158" s="121">
        <v>2237315</v>
      </c>
      <c r="C158" s="121" t="s">
        <v>106</v>
      </c>
      <c r="D158" s="121" t="s">
        <v>107</v>
      </c>
      <c r="E158" s="121" t="s">
        <v>2273</v>
      </c>
      <c r="F158" s="121" t="s">
        <v>2274</v>
      </c>
      <c r="G158" s="121" t="s">
        <v>2040</v>
      </c>
      <c r="H158" s="121" t="s">
        <v>2162</v>
      </c>
      <c r="I158" s="121" t="s">
        <v>2067</v>
      </c>
      <c r="J158" s="121">
        <v>0.12</v>
      </c>
      <c r="K158" s="121">
        <v>0</v>
      </c>
      <c r="L158" s="121">
        <v>3.125E-2</v>
      </c>
      <c r="M158" s="121">
        <v>0.3</v>
      </c>
      <c r="N158" s="121">
        <v>0</v>
      </c>
      <c r="O158" s="121">
        <v>0.56000000000000005</v>
      </c>
      <c r="P158" s="121">
        <v>0.3</v>
      </c>
      <c r="Q158" s="121">
        <v>0.45124999999999998</v>
      </c>
      <c r="R158" s="121">
        <v>0.75124999999999997</v>
      </c>
      <c r="S158" s="121">
        <v>4.9055999999999997</v>
      </c>
      <c r="T158" s="121">
        <v>6.5809499999999996</v>
      </c>
    </row>
    <row r="159" spans="1:20">
      <c r="A159" s="121">
        <v>158</v>
      </c>
      <c r="B159" s="121">
        <v>2237316</v>
      </c>
      <c r="C159" s="121" t="s">
        <v>106</v>
      </c>
      <c r="D159" s="121" t="s">
        <v>107</v>
      </c>
      <c r="E159" s="121" t="s">
        <v>2275</v>
      </c>
      <c r="F159" s="121" t="s">
        <v>2276</v>
      </c>
      <c r="G159" s="121" t="s">
        <v>2243</v>
      </c>
      <c r="H159" s="121" t="s">
        <v>2162</v>
      </c>
      <c r="I159" s="121" t="s">
        <v>2067</v>
      </c>
      <c r="J159" s="121">
        <v>0.12</v>
      </c>
      <c r="K159" s="121">
        <v>0.1</v>
      </c>
      <c r="L159" s="121">
        <v>3.125E-2</v>
      </c>
      <c r="M159" s="121">
        <v>0.3</v>
      </c>
      <c r="N159" s="121">
        <v>0</v>
      </c>
      <c r="O159" s="121">
        <v>0.69</v>
      </c>
      <c r="P159" s="121">
        <v>0.3</v>
      </c>
      <c r="Q159" s="121">
        <v>0.55125000000000002</v>
      </c>
      <c r="R159" s="121">
        <v>0.85124999999999995</v>
      </c>
      <c r="S159" s="121">
        <v>6.0444000000000004</v>
      </c>
      <c r="T159" s="121">
        <v>7.45695</v>
      </c>
    </row>
    <row r="160" spans="1:20">
      <c r="A160" s="121">
        <v>159</v>
      </c>
      <c r="B160" s="121">
        <v>2236049</v>
      </c>
      <c r="C160" s="121" t="s">
        <v>106</v>
      </c>
      <c r="D160" s="121" t="s">
        <v>107</v>
      </c>
      <c r="E160" s="121" t="s">
        <v>2277</v>
      </c>
      <c r="F160" s="121" t="s">
        <v>2278</v>
      </c>
      <c r="G160" s="121" t="s">
        <v>2040</v>
      </c>
      <c r="H160" s="121" t="s">
        <v>2162</v>
      </c>
      <c r="I160" s="121" t="s">
        <v>2057</v>
      </c>
      <c r="J160" s="121">
        <v>0.18</v>
      </c>
      <c r="K160" s="121">
        <v>0.1</v>
      </c>
      <c r="L160" s="121">
        <v>3.125E-2</v>
      </c>
      <c r="M160" s="121">
        <v>0.3</v>
      </c>
      <c r="N160" s="121">
        <v>0</v>
      </c>
      <c r="O160" s="121">
        <v>0.78</v>
      </c>
      <c r="P160" s="121">
        <v>0.3</v>
      </c>
      <c r="Q160" s="121">
        <v>0.61124999999999996</v>
      </c>
      <c r="R160" s="121">
        <v>0.91125</v>
      </c>
      <c r="S160" s="121">
        <v>6.8327999999999998</v>
      </c>
      <c r="T160" s="121">
        <v>7.9825499999999998</v>
      </c>
    </row>
    <row r="161" spans="1:20">
      <c r="A161" s="121">
        <v>160</v>
      </c>
      <c r="B161" s="121">
        <v>2257287</v>
      </c>
      <c r="C161" s="121" t="s">
        <v>106</v>
      </c>
      <c r="D161" s="121" t="s">
        <v>107</v>
      </c>
      <c r="E161" s="121" t="s">
        <v>2279</v>
      </c>
      <c r="F161" s="121" t="s">
        <v>2280</v>
      </c>
      <c r="G161" s="121" t="s">
        <v>2040</v>
      </c>
      <c r="H161" s="121" t="s">
        <v>2162</v>
      </c>
      <c r="I161" s="121" t="s">
        <v>2067</v>
      </c>
      <c r="J161" s="121">
        <v>0.14000000000000001</v>
      </c>
      <c r="K161" s="121">
        <v>0</v>
      </c>
      <c r="L161" s="121">
        <v>1.5625E-2</v>
      </c>
      <c r="M161" s="121">
        <v>0.3</v>
      </c>
      <c r="N161" s="121">
        <v>0</v>
      </c>
      <c r="O161" s="121">
        <v>0.57999999999999996</v>
      </c>
      <c r="P161" s="121">
        <v>0.3</v>
      </c>
      <c r="Q161" s="121">
        <v>0.455625</v>
      </c>
      <c r="R161" s="121">
        <v>0.75562499999999999</v>
      </c>
      <c r="S161" s="121">
        <v>5.0808</v>
      </c>
      <c r="T161" s="121">
        <v>6.619275</v>
      </c>
    </row>
    <row r="162" spans="1:20">
      <c r="A162" s="121">
        <v>161</v>
      </c>
      <c r="B162" s="121">
        <v>2257288</v>
      </c>
      <c r="C162" s="121" t="s">
        <v>106</v>
      </c>
      <c r="D162" s="121" t="s">
        <v>107</v>
      </c>
      <c r="E162" s="121" t="s">
        <v>2281</v>
      </c>
      <c r="F162" s="121" t="s">
        <v>2282</v>
      </c>
      <c r="G162" s="121" t="s">
        <v>2040</v>
      </c>
      <c r="H162" s="121" t="s">
        <v>2162</v>
      </c>
      <c r="I162" s="121" t="s">
        <v>2067</v>
      </c>
      <c r="J162" s="121">
        <v>0.14000000000000001</v>
      </c>
      <c r="K162" s="121">
        <v>0</v>
      </c>
      <c r="L162" s="121">
        <v>1.953125E-3</v>
      </c>
      <c r="M162" s="121">
        <v>0.3</v>
      </c>
      <c r="N162" s="121">
        <v>0</v>
      </c>
      <c r="O162" s="121">
        <v>0.57999999999999996</v>
      </c>
      <c r="P162" s="121">
        <v>0.3</v>
      </c>
      <c r="Q162" s="121">
        <v>0.441953125</v>
      </c>
      <c r="R162" s="121">
        <v>0.74195312499999999</v>
      </c>
      <c r="S162" s="121">
        <v>5.0808</v>
      </c>
      <c r="T162" s="121">
        <v>6.4995093749999997</v>
      </c>
    </row>
    <row r="163" spans="1:20">
      <c r="A163" s="121">
        <v>162</v>
      </c>
      <c r="B163" s="121">
        <v>2257289</v>
      </c>
      <c r="C163" s="121" t="s">
        <v>106</v>
      </c>
      <c r="D163" s="121" t="s">
        <v>107</v>
      </c>
      <c r="E163" s="121" t="s">
        <v>2283</v>
      </c>
      <c r="F163" s="121" t="s">
        <v>2284</v>
      </c>
      <c r="G163" s="121" t="s">
        <v>2040</v>
      </c>
      <c r="H163" s="121" t="s">
        <v>2226</v>
      </c>
      <c r="I163" s="121" t="s">
        <v>2067</v>
      </c>
      <c r="J163" s="121">
        <v>0.14000000000000001</v>
      </c>
      <c r="K163" s="121">
        <v>0</v>
      </c>
      <c r="L163" s="121">
        <v>1.953125E-3</v>
      </c>
      <c r="M163" s="121">
        <v>0.3</v>
      </c>
      <c r="N163" s="121">
        <v>0</v>
      </c>
      <c r="O163" s="121">
        <v>0.6</v>
      </c>
      <c r="P163" s="121">
        <v>0.3</v>
      </c>
      <c r="Q163" s="121">
        <v>0.441953125</v>
      </c>
      <c r="R163" s="121">
        <v>0.74195312499999999</v>
      </c>
      <c r="S163" s="121">
        <v>5.2560000000000002</v>
      </c>
      <c r="T163" s="121">
        <v>6.4995093749999997</v>
      </c>
    </row>
    <row r="164" spans="1:20">
      <c r="A164" s="121">
        <v>163</v>
      </c>
      <c r="B164" s="121">
        <v>2260784</v>
      </c>
      <c r="C164" s="121" t="s">
        <v>106</v>
      </c>
      <c r="D164" s="121" t="s">
        <v>107</v>
      </c>
      <c r="E164" s="121" t="s">
        <v>2285</v>
      </c>
      <c r="F164" s="121" t="s">
        <v>2286</v>
      </c>
      <c r="G164" s="121" t="s">
        <v>2040</v>
      </c>
      <c r="H164" s="121" t="s">
        <v>2226</v>
      </c>
      <c r="I164" s="121" t="s">
        <v>2057</v>
      </c>
      <c r="J164" s="121">
        <v>0.19</v>
      </c>
      <c r="K164" s="121">
        <v>0</v>
      </c>
      <c r="L164" s="121">
        <v>6.25E-2</v>
      </c>
      <c r="M164" s="121">
        <v>0.3</v>
      </c>
      <c r="N164" s="121">
        <v>0</v>
      </c>
      <c r="O164" s="121">
        <v>0.7</v>
      </c>
      <c r="P164" s="121">
        <v>0.3</v>
      </c>
      <c r="Q164" s="121">
        <v>0.55249999999999999</v>
      </c>
      <c r="R164" s="121">
        <v>0.85250000000000004</v>
      </c>
      <c r="S164" s="121">
        <v>6.1319999999999997</v>
      </c>
      <c r="T164" s="121">
        <v>7.4679000000000002</v>
      </c>
    </row>
    <row r="165" spans="1:20">
      <c r="A165" s="121">
        <v>164</v>
      </c>
      <c r="B165" s="121">
        <v>2260785</v>
      </c>
      <c r="C165" s="121" t="s">
        <v>106</v>
      </c>
      <c r="D165" s="121" t="s">
        <v>107</v>
      </c>
      <c r="E165" s="121" t="s">
        <v>2287</v>
      </c>
      <c r="F165" s="121" t="s">
        <v>2288</v>
      </c>
      <c r="G165" s="121" t="s">
        <v>2040</v>
      </c>
      <c r="H165" s="121" t="s">
        <v>2162</v>
      </c>
      <c r="I165" s="121" t="s">
        <v>2067</v>
      </c>
      <c r="J165" s="121">
        <v>0.19</v>
      </c>
      <c r="K165" s="121">
        <v>0</v>
      </c>
      <c r="L165" s="121">
        <v>6.25E-2</v>
      </c>
      <c r="M165" s="121">
        <v>0.3</v>
      </c>
      <c r="N165" s="121">
        <v>0</v>
      </c>
      <c r="O165" s="121">
        <v>0.65</v>
      </c>
      <c r="P165" s="121">
        <v>0.3</v>
      </c>
      <c r="Q165" s="121">
        <v>0.55249999999999999</v>
      </c>
      <c r="R165" s="121">
        <v>0.85250000000000004</v>
      </c>
      <c r="S165" s="121">
        <v>5.694</v>
      </c>
      <c r="T165" s="121">
        <v>7.4679000000000002</v>
      </c>
    </row>
    <row r="166" spans="1:20">
      <c r="A166" s="121">
        <v>165</v>
      </c>
      <c r="B166" s="121">
        <v>2260786</v>
      </c>
      <c r="C166" s="121" t="s">
        <v>106</v>
      </c>
      <c r="D166" s="121" t="s">
        <v>107</v>
      </c>
      <c r="E166" s="121" t="s">
        <v>2289</v>
      </c>
      <c r="F166" s="121" t="s">
        <v>2290</v>
      </c>
      <c r="G166" s="121" t="s">
        <v>2040</v>
      </c>
      <c r="H166" s="121" t="s">
        <v>2162</v>
      </c>
      <c r="I166" s="121" t="s">
        <v>2057</v>
      </c>
      <c r="J166" s="121">
        <v>0.19</v>
      </c>
      <c r="K166" s="121">
        <v>0.1</v>
      </c>
      <c r="L166" s="121">
        <v>6.25E-2</v>
      </c>
      <c r="M166" s="121">
        <v>0.3</v>
      </c>
      <c r="N166" s="121">
        <v>0.1</v>
      </c>
      <c r="O166" s="121">
        <v>0.86</v>
      </c>
      <c r="P166" s="121">
        <v>0.3</v>
      </c>
      <c r="Q166" s="121">
        <v>0.75249999999999995</v>
      </c>
      <c r="R166" s="121">
        <v>1.0525</v>
      </c>
      <c r="S166" s="121">
        <v>7.5335999999999999</v>
      </c>
      <c r="T166" s="121">
        <v>9.2199000000000009</v>
      </c>
    </row>
    <row r="167" spans="1:20">
      <c r="A167" s="121">
        <v>166</v>
      </c>
      <c r="B167" s="121">
        <v>2260669</v>
      </c>
      <c r="C167" s="121" t="s">
        <v>106</v>
      </c>
      <c r="D167" s="121" t="s">
        <v>107</v>
      </c>
      <c r="E167" s="121" t="s">
        <v>2291</v>
      </c>
      <c r="F167" s="121" t="s">
        <v>2292</v>
      </c>
      <c r="G167" s="121" t="s">
        <v>2040</v>
      </c>
      <c r="H167" s="121" t="s">
        <v>2162</v>
      </c>
      <c r="I167" s="121" t="s">
        <v>2057</v>
      </c>
      <c r="J167" s="121">
        <v>0.19</v>
      </c>
      <c r="K167" s="121">
        <v>0.1</v>
      </c>
      <c r="L167" s="121">
        <v>6.25E-2</v>
      </c>
      <c r="M167" s="121">
        <v>0.3</v>
      </c>
      <c r="N167" s="121">
        <v>0.1</v>
      </c>
      <c r="O167" s="121">
        <v>0.77</v>
      </c>
      <c r="P167" s="121">
        <v>0.3</v>
      </c>
      <c r="Q167" s="121">
        <v>0.75249999999999995</v>
      </c>
      <c r="R167" s="121">
        <v>1.0525</v>
      </c>
      <c r="S167" s="121">
        <v>6.7451999999999996</v>
      </c>
      <c r="T167" s="121">
        <v>9.2199000000000009</v>
      </c>
    </row>
    <row r="168" spans="1:20">
      <c r="A168" s="121">
        <v>167</v>
      </c>
      <c r="B168" s="121">
        <v>2260670</v>
      </c>
      <c r="C168" s="121" t="s">
        <v>106</v>
      </c>
      <c r="D168" s="121" t="s">
        <v>107</v>
      </c>
      <c r="E168" s="121" t="s">
        <v>2293</v>
      </c>
      <c r="F168" s="121" t="s">
        <v>2294</v>
      </c>
      <c r="G168" s="121" t="s">
        <v>2040</v>
      </c>
      <c r="H168" s="121" t="s">
        <v>2162</v>
      </c>
      <c r="I168" s="121" t="s">
        <v>2057</v>
      </c>
      <c r="J168" s="121">
        <v>0.19</v>
      </c>
      <c r="K168" s="121">
        <v>0.1</v>
      </c>
      <c r="L168" s="121">
        <v>6.25E-2</v>
      </c>
      <c r="M168" s="121">
        <v>0.3</v>
      </c>
      <c r="N168" s="121">
        <v>0.1</v>
      </c>
      <c r="O168" s="121">
        <v>0.79</v>
      </c>
      <c r="P168" s="121">
        <v>0.3</v>
      </c>
      <c r="Q168" s="121">
        <v>0.75249999999999995</v>
      </c>
      <c r="R168" s="121">
        <v>1.0525</v>
      </c>
      <c r="S168" s="121">
        <v>6.9203999999999999</v>
      </c>
      <c r="T168" s="121">
        <v>9.2199000000000009</v>
      </c>
    </row>
    <row r="169" spans="1:20">
      <c r="A169" s="121">
        <v>168</v>
      </c>
      <c r="B169" s="121">
        <v>2260790</v>
      </c>
      <c r="C169" s="121" t="s">
        <v>106</v>
      </c>
      <c r="D169" s="121" t="s">
        <v>107</v>
      </c>
      <c r="E169" s="121" t="s">
        <v>2295</v>
      </c>
      <c r="F169" s="121" t="s">
        <v>2296</v>
      </c>
      <c r="G169" s="121" t="s">
        <v>2040</v>
      </c>
      <c r="H169" s="121" t="s">
        <v>2229</v>
      </c>
      <c r="I169" s="121" t="s">
        <v>2160</v>
      </c>
      <c r="J169" s="121">
        <v>0</v>
      </c>
      <c r="K169" s="121">
        <v>0.1</v>
      </c>
      <c r="L169" s="121">
        <v>0.732421875</v>
      </c>
      <c r="M169" s="121">
        <v>0.4</v>
      </c>
      <c r="N169" s="121">
        <v>0</v>
      </c>
      <c r="O169" s="121">
        <v>1.45</v>
      </c>
      <c r="P169" s="121">
        <v>1</v>
      </c>
      <c r="Q169" s="121">
        <v>1.232421875</v>
      </c>
      <c r="R169" s="121">
        <v>2.232421875</v>
      </c>
      <c r="S169" s="121">
        <v>12.702</v>
      </c>
      <c r="T169" s="121">
        <v>19.556015625000001</v>
      </c>
    </row>
    <row r="170" spans="1:20">
      <c r="A170" s="121">
        <v>169</v>
      </c>
      <c r="B170" s="121">
        <v>2260789</v>
      </c>
      <c r="C170" s="121" t="s">
        <v>106</v>
      </c>
      <c r="D170" s="121" t="s">
        <v>107</v>
      </c>
      <c r="E170" s="121" t="s">
        <v>2297</v>
      </c>
      <c r="F170" s="121" t="s">
        <v>2298</v>
      </c>
      <c r="G170" s="121" t="s">
        <v>2040</v>
      </c>
      <c r="H170" s="121" t="s">
        <v>2229</v>
      </c>
      <c r="I170" s="121" t="s">
        <v>2160</v>
      </c>
      <c r="J170" s="121">
        <v>0</v>
      </c>
      <c r="K170" s="121">
        <v>0.1</v>
      </c>
      <c r="L170" s="121">
        <v>0.732421875</v>
      </c>
      <c r="M170" s="121">
        <v>0.4</v>
      </c>
      <c r="N170" s="121">
        <v>0</v>
      </c>
      <c r="O170" s="121">
        <v>1.43</v>
      </c>
      <c r="P170" s="121">
        <v>1</v>
      </c>
      <c r="Q170" s="121">
        <v>1.232421875</v>
      </c>
      <c r="R170" s="121">
        <v>2.232421875</v>
      </c>
      <c r="S170" s="121">
        <v>12.5268</v>
      </c>
      <c r="T170" s="121">
        <v>19.556015625000001</v>
      </c>
    </row>
    <row r="171" spans="1:20">
      <c r="A171" s="121">
        <v>170</v>
      </c>
      <c r="B171" s="121">
        <v>2260788</v>
      </c>
      <c r="C171" s="121" t="s">
        <v>106</v>
      </c>
      <c r="D171" s="121" t="s">
        <v>107</v>
      </c>
      <c r="E171" s="121" t="s">
        <v>2299</v>
      </c>
      <c r="F171" s="121" t="s">
        <v>2300</v>
      </c>
      <c r="G171" s="121" t="s">
        <v>2040</v>
      </c>
      <c r="H171" s="121" t="s">
        <v>2229</v>
      </c>
      <c r="I171" s="121" t="s">
        <v>2160</v>
      </c>
      <c r="J171" s="121">
        <v>0</v>
      </c>
      <c r="K171" s="121">
        <v>0.1</v>
      </c>
      <c r="L171" s="121">
        <v>0.732421875</v>
      </c>
      <c r="M171" s="121">
        <v>0.4</v>
      </c>
      <c r="N171" s="121">
        <v>0</v>
      </c>
      <c r="O171" s="121">
        <v>1.47</v>
      </c>
      <c r="P171" s="121">
        <v>1</v>
      </c>
      <c r="Q171" s="121">
        <v>1.232421875</v>
      </c>
      <c r="R171" s="121">
        <v>2.232421875</v>
      </c>
      <c r="S171" s="121">
        <v>12.8772</v>
      </c>
      <c r="T171" s="121">
        <v>19.556015625000001</v>
      </c>
    </row>
    <row r="172" spans="1:20">
      <c r="A172" s="121">
        <v>171</v>
      </c>
      <c r="B172" s="121">
        <v>2260787</v>
      </c>
      <c r="C172" s="121" t="s">
        <v>106</v>
      </c>
      <c r="D172" s="121" t="s">
        <v>107</v>
      </c>
      <c r="E172" s="121" t="s">
        <v>2301</v>
      </c>
      <c r="F172" s="121" t="s">
        <v>2302</v>
      </c>
      <c r="G172" s="121" t="s">
        <v>2040</v>
      </c>
      <c r="H172" s="121" t="s">
        <v>2229</v>
      </c>
      <c r="I172" s="121" t="s">
        <v>2160</v>
      </c>
      <c r="J172" s="121">
        <v>0</v>
      </c>
      <c r="K172" s="121">
        <v>0.1</v>
      </c>
      <c r="L172" s="121">
        <v>0.732421875</v>
      </c>
      <c r="M172" s="121">
        <v>0.4</v>
      </c>
      <c r="N172" s="121">
        <v>0</v>
      </c>
      <c r="O172" s="121">
        <v>1.44</v>
      </c>
      <c r="P172" s="121">
        <v>1</v>
      </c>
      <c r="Q172" s="121">
        <v>1.232421875</v>
      </c>
      <c r="R172" s="121">
        <v>2.232421875</v>
      </c>
      <c r="S172" s="121">
        <v>12.6144</v>
      </c>
      <c r="T172" s="121">
        <v>19.556015625000001</v>
      </c>
    </row>
    <row r="173" spans="1:20">
      <c r="A173" s="121">
        <v>172</v>
      </c>
      <c r="B173" s="121">
        <v>2269148</v>
      </c>
      <c r="C173" s="121" t="s">
        <v>106</v>
      </c>
      <c r="D173" s="121" t="s">
        <v>107</v>
      </c>
      <c r="E173" s="121" t="s">
        <v>2303</v>
      </c>
      <c r="F173" s="121" t="s">
        <v>2304</v>
      </c>
      <c r="G173" s="121" t="s">
        <v>2040</v>
      </c>
      <c r="H173" s="121" t="s">
        <v>2162</v>
      </c>
      <c r="I173" s="121" t="s">
        <v>2057</v>
      </c>
      <c r="J173" s="121">
        <v>0.18</v>
      </c>
      <c r="K173" s="121">
        <v>0.1</v>
      </c>
      <c r="L173" s="121">
        <v>6.25E-2</v>
      </c>
      <c r="M173" s="121">
        <v>0.3</v>
      </c>
      <c r="N173" s="121">
        <v>0.1</v>
      </c>
      <c r="O173" s="121">
        <v>0.91</v>
      </c>
      <c r="P173" s="121">
        <v>0.3</v>
      </c>
      <c r="Q173" s="121">
        <v>0.74250000000000005</v>
      </c>
      <c r="R173" s="121">
        <v>1.0425</v>
      </c>
      <c r="S173" s="121">
        <v>7.9715999999999996</v>
      </c>
      <c r="T173" s="121">
        <v>9.1323000000000008</v>
      </c>
    </row>
    <row r="174" spans="1:20">
      <c r="A174" s="121">
        <v>173</v>
      </c>
      <c r="B174" s="121">
        <v>2269147</v>
      </c>
      <c r="C174" s="121" t="s">
        <v>106</v>
      </c>
      <c r="D174" s="121" t="s">
        <v>107</v>
      </c>
      <c r="E174" s="121" t="s">
        <v>2305</v>
      </c>
      <c r="F174" s="121" t="s">
        <v>2306</v>
      </c>
      <c r="G174" s="121" t="s">
        <v>2040</v>
      </c>
      <c r="H174" s="121" t="s">
        <v>2162</v>
      </c>
      <c r="I174" s="121" t="s">
        <v>2067</v>
      </c>
      <c r="J174" s="121">
        <v>0.18</v>
      </c>
      <c r="K174" s="121">
        <v>0.1</v>
      </c>
      <c r="L174" s="121">
        <v>6.25E-2</v>
      </c>
      <c r="M174" s="121">
        <v>0.3</v>
      </c>
      <c r="N174" s="121">
        <v>0</v>
      </c>
      <c r="O174" s="121">
        <v>0.88</v>
      </c>
      <c r="P174" s="121">
        <v>0.3</v>
      </c>
      <c r="Q174" s="121">
        <v>0.64249999999999996</v>
      </c>
      <c r="R174" s="121">
        <v>0.9425</v>
      </c>
      <c r="S174" s="121">
        <v>7.7088000000000001</v>
      </c>
      <c r="T174" s="121">
        <v>8.2562999999999995</v>
      </c>
    </row>
    <row r="175" spans="1:20">
      <c r="A175" s="121">
        <v>174</v>
      </c>
      <c r="B175" s="121">
        <v>2269146</v>
      </c>
      <c r="C175" s="121" t="s">
        <v>106</v>
      </c>
      <c r="D175" s="121" t="s">
        <v>107</v>
      </c>
      <c r="E175" s="121" t="s">
        <v>2307</v>
      </c>
      <c r="F175" s="121" t="s">
        <v>2308</v>
      </c>
      <c r="G175" s="121" t="s">
        <v>2040</v>
      </c>
      <c r="H175" s="121" t="s">
        <v>2162</v>
      </c>
      <c r="I175" s="121" t="s">
        <v>2067</v>
      </c>
      <c r="J175" s="121">
        <v>0.18</v>
      </c>
      <c r="K175" s="121">
        <v>0.1</v>
      </c>
      <c r="L175" s="121">
        <v>3.125E-2</v>
      </c>
      <c r="M175" s="121">
        <v>0.3</v>
      </c>
      <c r="N175" s="121">
        <v>0</v>
      </c>
      <c r="O175" s="121">
        <v>0.56999999999999995</v>
      </c>
      <c r="P175" s="121">
        <v>0.3</v>
      </c>
      <c r="Q175" s="121">
        <v>0.61124999999999996</v>
      </c>
      <c r="R175" s="121">
        <v>0.91125</v>
      </c>
      <c r="S175" s="121">
        <v>4.9931999999999999</v>
      </c>
      <c r="T175" s="121">
        <v>7.9825499999999998</v>
      </c>
    </row>
    <row r="176" spans="1:20">
      <c r="A176" s="121">
        <v>175</v>
      </c>
      <c r="B176" s="121">
        <v>2263604</v>
      </c>
      <c r="C176" s="121" t="s">
        <v>106</v>
      </c>
      <c r="D176" s="121" t="s">
        <v>107</v>
      </c>
      <c r="E176" s="121" t="s">
        <v>2309</v>
      </c>
      <c r="F176" s="121" t="s">
        <v>2310</v>
      </c>
      <c r="G176" s="121" t="s">
        <v>2311</v>
      </c>
      <c r="H176" s="121" t="s">
        <v>2162</v>
      </c>
      <c r="I176" s="121" t="s">
        <v>2067</v>
      </c>
      <c r="J176" s="121">
        <v>0.05</v>
      </c>
      <c r="K176" s="121">
        <v>0</v>
      </c>
      <c r="L176" s="121">
        <v>1.5625E-2</v>
      </c>
      <c r="M176" s="121">
        <v>0.3</v>
      </c>
      <c r="N176" s="121">
        <v>0</v>
      </c>
      <c r="O176" s="121">
        <v>0.6</v>
      </c>
      <c r="P176" s="121">
        <v>0.3</v>
      </c>
      <c r="Q176" s="121">
        <v>0.36562499999999998</v>
      </c>
      <c r="R176" s="121">
        <v>0.66562500000000002</v>
      </c>
      <c r="S176" s="121">
        <v>5.2560000000000002</v>
      </c>
      <c r="T176" s="121">
        <v>5.8308749999999998</v>
      </c>
    </row>
    <row r="177" spans="1:20">
      <c r="A177" s="121">
        <v>176</v>
      </c>
      <c r="B177" s="121">
        <v>2275558</v>
      </c>
      <c r="C177" s="121" t="s">
        <v>106</v>
      </c>
      <c r="D177" s="121" t="s">
        <v>107</v>
      </c>
      <c r="E177" s="121" t="s">
        <v>2312</v>
      </c>
      <c r="F177" s="121" t="s">
        <v>2313</v>
      </c>
      <c r="G177" s="121" t="s">
        <v>2040</v>
      </c>
      <c r="H177" s="121" t="s">
        <v>2162</v>
      </c>
      <c r="I177" s="121" t="s">
        <v>2067</v>
      </c>
      <c r="J177" s="121">
        <v>0.14000000000000001</v>
      </c>
      <c r="K177" s="121">
        <v>0</v>
      </c>
      <c r="L177" s="121">
        <v>3.125E-2</v>
      </c>
      <c r="M177" s="121">
        <v>0.3</v>
      </c>
      <c r="N177" s="121">
        <v>0.1</v>
      </c>
      <c r="O177" s="121">
        <v>1.48</v>
      </c>
      <c r="P177" s="121">
        <v>0.3</v>
      </c>
      <c r="Q177" s="121">
        <v>0.57125000000000004</v>
      </c>
      <c r="R177" s="121">
        <v>0.87124999999999997</v>
      </c>
      <c r="S177" s="121">
        <v>12.9648</v>
      </c>
      <c r="T177" s="121">
        <v>7.6321500000000002</v>
      </c>
    </row>
    <row r="178" spans="1:20">
      <c r="A178" s="121">
        <v>177</v>
      </c>
      <c r="B178" s="121">
        <v>2294748</v>
      </c>
      <c r="C178" s="121" t="s">
        <v>106</v>
      </c>
      <c r="D178" s="121" t="s">
        <v>107</v>
      </c>
      <c r="E178" s="121" t="s">
        <v>2314</v>
      </c>
      <c r="F178" s="121" t="s">
        <v>2315</v>
      </c>
      <c r="G178" s="121" t="s">
        <v>2040</v>
      </c>
      <c r="H178" s="121" t="s">
        <v>2162</v>
      </c>
      <c r="I178" s="121" t="s">
        <v>2057</v>
      </c>
      <c r="J178" s="121">
        <v>0.18</v>
      </c>
      <c r="K178" s="121">
        <v>0.1</v>
      </c>
      <c r="L178" s="121">
        <v>6.25E-2</v>
      </c>
      <c r="M178" s="121">
        <v>0.3</v>
      </c>
      <c r="N178" s="121">
        <v>0</v>
      </c>
      <c r="O178" s="121">
        <v>0.97</v>
      </c>
      <c r="P178" s="121">
        <v>0.3</v>
      </c>
      <c r="Q178" s="121">
        <v>0.64249999999999996</v>
      </c>
      <c r="R178" s="121">
        <v>0.9425</v>
      </c>
      <c r="S178" s="121">
        <v>8.4971999999999994</v>
      </c>
      <c r="T178" s="121">
        <v>8.2562999999999995</v>
      </c>
    </row>
    <row r="179" spans="1:20">
      <c r="A179" s="121">
        <v>178</v>
      </c>
      <c r="B179" s="121">
        <v>2294747</v>
      </c>
      <c r="C179" s="121" t="s">
        <v>106</v>
      </c>
      <c r="D179" s="121" t="s">
        <v>107</v>
      </c>
      <c r="E179" s="121" t="s">
        <v>2316</v>
      </c>
      <c r="F179" s="121" t="s">
        <v>2317</v>
      </c>
      <c r="G179" s="121" t="s">
        <v>2040</v>
      </c>
      <c r="H179" s="121" t="s">
        <v>2162</v>
      </c>
      <c r="I179" s="121" t="s">
        <v>2067</v>
      </c>
      <c r="J179" s="121">
        <v>0.18</v>
      </c>
      <c r="K179" s="121">
        <v>0.1</v>
      </c>
      <c r="L179" s="121">
        <v>6.25E-2</v>
      </c>
      <c r="M179" s="121">
        <v>0.3</v>
      </c>
      <c r="N179" s="121">
        <v>0</v>
      </c>
      <c r="O179" s="121">
        <v>0.96</v>
      </c>
      <c r="P179" s="121">
        <v>0.3</v>
      </c>
      <c r="Q179" s="121">
        <v>0.64249999999999996</v>
      </c>
      <c r="R179" s="121">
        <v>0.9425</v>
      </c>
      <c r="S179" s="121">
        <v>8.4095999999999993</v>
      </c>
      <c r="T179" s="121">
        <v>8.2562999999999995</v>
      </c>
    </row>
    <row r="180" spans="1:20">
      <c r="A180" s="121">
        <v>179</v>
      </c>
      <c r="B180" s="121">
        <v>2294608</v>
      </c>
      <c r="C180" s="121" t="s">
        <v>106</v>
      </c>
      <c r="D180" s="121" t="s">
        <v>107</v>
      </c>
      <c r="E180" s="121" t="s">
        <v>2318</v>
      </c>
      <c r="F180" s="121" t="s">
        <v>2319</v>
      </c>
      <c r="G180" s="121" t="s">
        <v>2040</v>
      </c>
      <c r="H180" s="121" t="s">
        <v>2162</v>
      </c>
      <c r="I180" s="121" t="s">
        <v>2067</v>
      </c>
      <c r="J180" s="121">
        <v>0.18</v>
      </c>
      <c r="K180" s="121">
        <v>0.1</v>
      </c>
      <c r="L180" s="121">
        <v>3.125E-2</v>
      </c>
      <c r="M180" s="121">
        <v>0.3</v>
      </c>
      <c r="N180" s="121">
        <v>0</v>
      </c>
      <c r="O180" s="121">
        <v>0.69</v>
      </c>
      <c r="P180" s="121">
        <v>0.3</v>
      </c>
      <c r="Q180" s="121">
        <v>0.61124999999999996</v>
      </c>
      <c r="R180" s="121">
        <v>0.91125</v>
      </c>
      <c r="S180" s="121">
        <v>6.0444000000000004</v>
      </c>
      <c r="T180" s="121">
        <v>7.9825499999999998</v>
      </c>
    </row>
    <row r="181" spans="1:20">
      <c r="A181" s="121">
        <v>180</v>
      </c>
      <c r="B181" s="121">
        <v>2294745</v>
      </c>
      <c r="C181" s="121" t="s">
        <v>106</v>
      </c>
      <c r="D181" s="121" t="s">
        <v>107</v>
      </c>
      <c r="E181" s="121" t="s">
        <v>2320</v>
      </c>
      <c r="F181" s="121" t="s">
        <v>2321</v>
      </c>
      <c r="G181" s="121" t="s">
        <v>2040</v>
      </c>
      <c r="H181" s="121" t="s">
        <v>2162</v>
      </c>
      <c r="I181" s="121" t="s">
        <v>2067</v>
      </c>
      <c r="J181" s="121">
        <v>0.18</v>
      </c>
      <c r="K181" s="121">
        <v>0.1</v>
      </c>
      <c r="L181" s="121">
        <v>6.25E-2</v>
      </c>
      <c r="M181" s="121">
        <v>0.3</v>
      </c>
      <c r="N181" s="121">
        <v>0.1</v>
      </c>
      <c r="O181" s="121">
        <v>0.89</v>
      </c>
      <c r="P181" s="121">
        <v>0.3</v>
      </c>
      <c r="Q181" s="121">
        <v>0.74250000000000005</v>
      </c>
      <c r="R181" s="121">
        <v>1.0425</v>
      </c>
      <c r="S181" s="121">
        <v>7.7964000000000002</v>
      </c>
      <c r="T181" s="121">
        <v>9.1323000000000008</v>
      </c>
    </row>
    <row r="182" spans="1:20">
      <c r="A182" s="121">
        <v>181</v>
      </c>
      <c r="B182" s="121">
        <v>2294746</v>
      </c>
      <c r="C182" s="121" t="s">
        <v>106</v>
      </c>
      <c r="D182" s="121" t="s">
        <v>107</v>
      </c>
      <c r="E182" s="121" t="s">
        <v>2322</v>
      </c>
      <c r="F182" s="121" t="s">
        <v>2323</v>
      </c>
      <c r="G182" s="121" t="s">
        <v>2040</v>
      </c>
      <c r="H182" s="121" t="s">
        <v>2162</v>
      </c>
      <c r="I182" s="121" t="s">
        <v>2057</v>
      </c>
      <c r="J182" s="121">
        <v>0.18</v>
      </c>
      <c r="K182" s="121">
        <v>0.1</v>
      </c>
      <c r="L182" s="121">
        <v>6.25E-2</v>
      </c>
      <c r="M182" s="121">
        <v>0.3</v>
      </c>
      <c r="N182" s="121">
        <v>0.1</v>
      </c>
      <c r="O182" s="121">
        <v>1.06</v>
      </c>
      <c r="P182" s="121">
        <v>0.3</v>
      </c>
      <c r="Q182" s="121">
        <v>0.74250000000000005</v>
      </c>
      <c r="R182" s="121">
        <v>1.0425</v>
      </c>
      <c r="S182" s="121">
        <v>9.2856000000000005</v>
      </c>
      <c r="T182" s="121">
        <v>9.1323000000000008</v>
      </c>
    </row>
    <row r="183" spans="1:20">
      <c r="A183" s="121">
        <v>182</v>
      </c>
      <c r="B183" s="121">
        <v>2294742</v>
      </c>
      <c r="C183" s="121" t="s">
        <v>106</v>
      </c>
      <c r="D183" s="121" t="s">
        <v>107</v>
      </c>
      <c r="E183" s="121" t="s">
        <v>2324</v>
      </c>
      <c r="F183" s="121" t="s">
        <v>2325</v>
      </c>
      <c r="G183" s="121" t="s">
        <v>2326</v>
      </c>
      <c r="H183" s="121" t="s">
        <v>2162</v>
      </c>
      <c r="I183" s="121" t="s">
        <v>2067</v>
      </c>
      <c r="J183" s="121">
        <v>0.18</v>
      </c>
      <c r="K183" s="121">
        <v>0</v>
      </c>
      <c r="L183" s="121">
        <v>3.125E-2</v>
      </c>
      <c r="M183" s="121">
        <v>0.3</v>
      </c>
      <c r="N183" s="121">
        <v>0</v>
      </c>
      <c r="O183" s="121">
        <v>0.59</v>
      </c>
      <c r="P183" s="121">
        <v>0.3</v>
      </c>
      <c r="Q183" s="121">
        <v>0.51124999999999998</v>
      </c>
      <c r="R183" s="121">
        <v>0.81125000000000003</v>
      </c>
      <c r="S183" s="121">
        <v>5.1684000000000001</v>
      </c>
      <c r="T183" s="121">
        <v>7.1065500000000004</v>
      </c>
    </row>
    <row r="184" spans="1:20">
      <c r="A184" s="121">
        <v>183</v>
      </c>
      <c r="B184" s="121">
        <v>2294740</v>
      </c>
      <c r="C184" s="121" t="s">
        <v>106</v>
      </c>
      <c r="D184" s="121" t="s">
        <v>107</v>
      </c>
      <c r="E184" s="121" t="s">
        <v>2327</v>
      </c>
      <c r="F184" s="121" t="s">
        <v>2328</v>
      </c>
      <c r="G184" s="121" t="s">
        <v>2329</v>
      </c>
      <c r="H184" s="121" t="s">
        <v>2162</v>
      </c>
      <c r="I184" s="121" t="s">
        <v>2067</v>
      </c>
      <c r="J184" s="121">
        <v>0.05</v>
      </c>
      <c r="K184" s="121">
        <v>0</v>
      </c>
      <c r="L184" s="121">
        <v>1.5625E-2</v>
      </c>
      <c r="M184" s="121">
        <v>0.3</v>
      </c>
      <c r="N184" s="121">
        <v>0</v>
      </c>
      <c r="O184" s="121">
        <v>0.57999999999999996</v>
      </c>
      <c r="P184" s="121">
        <v>0.3</v>
      </c>
      <c r="Q184" s="121">
        <v>0.36562499999999998</v>
      </c>
      <c r="R184" s="121">
        <v>0.66562500000000002</v>
      </c>
      <c r="S184" s="121">
        <v>5.0808</v>
      </c>
      <c r="T184" s="121">
        <v>5.8308749999999998</v>
      </c>
    </row>
    <row r="185" spans="1:20">
      <c r="A185" s="121">
        <v>184</v>
      </c>
      <c r="B185" s="121">
        <v>2302139</v>
      </c>
      <c r="C185" s="121" t="s">
        <v>106</v>
      </c>
      <c r="D185" s="121" t="s">
        <v>107</v>
      </c>
      <c r="E185" s="121" t="s">
        <v>2330</v>
      </c>
      <c r="F185" s="121" t="s">
        <v>2331</v>
      </c>
      <c r="G185" s="121" t="s">
        <v>2040</v>
      </c>
      <c r="H185" s="121" t="s">
        <v>2226</v>
      </c>
      <c r="I185" s="121" t="s">
        <v>2067</v>
      </c>
      <c r="J185" s="121">
        <v>0.05</v>
      </c>
      <c r="K185" s="121">
        <v>0</v>
      </c>
      <c r="L185" s="121">
        <v>1.5625E-2</v>
      </c>
      <c r="M185" s="121">
        <v>0.3</v>
      </c>
      <c r="N185" s="121">
        <v>0</v>
      </c>
      <c r="O185" s="121">
        <v>0.73</v>
      </c>
      <c r="P185" s="121">
        <v>0.3</v>
      </c>
      <c r="Q185" s="121">
        <v>0.36562499999999998</v>
      </c>
      <c r="R185" s="121">
        <v>0.66562500000000002</v>
      </c>
      <c r="S185" s="121">
        <v>6.3948</v>
      </c>
      <c r="T185" s="121">
        <v>5.8308749999999998</v>
      </c>
    </row>
    <row r="186" spans="1:20">
      <c r="A186" s="121">
        <v>185</v>
      </c>
      <c r="B186" s="121">
        <v>2302140</v>
      </c>
      <c r="C186" s="121" t="s">
        <v>106</v>
      </c>
      <c r="D186" s="121" t="s">
        <v>107</v>
      </c>
      <c r="E186" s="121" t="s">
        <v>2332</v>
      </c>
      <c r="F186" s="121" t="s">
        <v>2333</v>
      </c>
      <c r="G186" s="121" t="s">
        <v>2040</v>
      </c>
      <c r="H186" s="121" t="s">
        <v>2226</v>
      </c>
      <c r="I186" s="121" t="s">
        <v>2067</v>
      </c>
      <c r="J186" s="121">
        <v>0.05</v>
      </c>
      <c r="K186" s="121">
        <v>0</v>
      </c>
      <c r="L186" s="121">
        <v>1.5625E-2</v>
      </c>
      <c r="M186" s="121">
        <v>0.3</v>
      </c>
      <c r="N186" s="121">
        <v>0</v>
      </c>
      <c r="O186" s="121">
        <v>0.71</v>
      </c>
      <c r="P186" s="121">
        <v>0.3</v>
      </c>
      <c r="Q186" s="121">
        <v>0.36562499999999998</v>
      </c>
      <c r="R186" s="121">
        <v>0.66562500000000002</v>
      </c>
      <c r="S186" s="121">
        <v>6.2195999999999998</v>
      </c>
      <c r="T186" s="121">
        <v>5.8308749999999998</v>
      </c>
    </row>
    <row r="187" spans="1:20">
      <c r="A187" s="121">
        <v>186</v>
      </c>
      <c r="B187" s="121">
        <v>2296281</v>
      </c>
      <c r="C187" s="121" t="s">
        <v>106</v>
      </c>
      <c r="D187" s="121" t="s">
        <v>107</v>
      </c>
      <c r="E187" s="121" t="s">
        <v>2334</v>
      </c>
      <c r="F187" s="121" t="s">
        <v>2335</v>
      </c>
      <c r="G187" s="121" t="s">
        <v>2040</v>
      </c>
      <c r="H187" s="121" t="s">
        <v>2229</v>
      </c>
      <c r="I187" s="121" t="s">
        <v>2160</v>
      </c>
      <c r="J187" s="121">
        <v>0</v>
      </c>
      <c r="K187" s="121">
        <v>0.1</v>
      </c>
      <c r="L187" s="121">
        <v>0.732421875</v>
      </c>
      <c r="M187" s="121">
        <v>0.4</v>
      </c>
      <c r="N187" s="121">
        <v>0</v>
      </c>
      <c r="O187" s="121">
        <v>1.35</v>
      </c>
      <c r="P187" s="121">
        <v>1</v>
      </c>
      <c r="Q187" s="121">
        <v>1.232421875</v>
      </c>
      <c r="R187" s="121">
        <v>2.232421875</v>
      </c>
      <c r="S187" s="121">
        <v>11.826000000000001</v>
      </c>
      <c r="T187" s="121">
        <v>19.556015625000001</v>
      </c>
    </row>
    <row r="188" spans="1:20">
      <c r="A188" s="121">
        <v>187</v>
      </c>
      <c r="B188" s="121">
        <v>2302489</v>
      </c>
      <c r="C188" s="121" t="s">
        <v>106</v>
      </c>
      <c r="D188" s="121" t="s">
        <v>107</v>
      </c>
      <c r="E188" s="121" t="s">
        <v>2336</v>
      </c>
      <c r="F188" s="121" t="s">
        <v>2337</v>
      </c>
      <c r="G188" s="121" t="s">
        <v>2040</v>
      </c>
      <c r="H188" s="121" t="s">
        <v>2229</v>
      </c>
      <c r="I188" s="121" t="s">
        <v>2160</v>
      </c>
      <c r="J188" s="121">
        <v>0</v>
      </c>
      <c r="K188" s="121">
        <v>0.1</v>
      </c>
      <c r="L188" s="121">
        <v>0.5</v>
      </c>
      <c r="M188" s="121">
        <v>0.4</v>
      </c>
      <c r="N188" s="121">
        <v>0</v>
      </c>
      <c r="O188" s="121">
        <v>2.06</v>
      </c>
      <c r="P188" s="121">
        <v>1</v>
      </c>
      <c r="Q188" s="121">
        <v>1</v>
      </c>
      <c r="R188" s="121">
        <v>2</v>
      </c>
      <c r="S188" s="121">
        <v>18.0456</v>
      </c>
      <c r="T188" s="121">
        <v>17.52</v>
      </c>
    </row>
    <row r="189" spans="1:20">
      <c r="A189" s="121">
        <v>188</v>
      </c>
      <c r="B189" s="121">
        <v>2302488</v>
      </c>
      <c r="C189" s="121" t="s">
        <v>106</v>
      </c>
      <c r="D189" s="121" t="s">
        <v>107</v>
      </c>
      <c r="E189" s="121" t="s">
        <v>2338</v>
      </c>
      <c r="F189" s="121" t="s">
        <v>2339</v>
      </c>
      <c r="G189" s="121" t="s">
        <v>2040</v>
      </c>
      <c r="H189" s="121" t="s">
        <v>2229</v>
      </c>
      <c r="I189" s="121" t="s">
        <v>2160</v>
      </c>
      <c r="J189" s="121">
        <v>0</v>
      </c>
      <c r="K189" s="121">
        <v>0.1</v>
      </c>
      <c r="L189" s="121">
        <v>0.5</v>
      </c>
      <c r="M189" s="121">
        <v>0.4</v>
      </c>
      <c r="N189" s="121">
        <v>0</v>
      </c>
      <c r="O189" s="121">
        <v>2.0299999999999998</v>
      </c>
      <c r="P189" s="121">
        <v>1</v>
      </c>
      <c r="Q189" s="121">
        <v>1</v>
      </c>
      <c r="R189" s="121">
        <v>2</v>
      </c>
      <c r="S189" s="121">
        <v>17.782800000000002</v>
      </c>
      <c r="T189" s="121">
        <v>17.52</v>
      </c>
    </row>
    <row r="190" spans="1:20">
      <c r="A190" s="121">
        <v>189</v>
      </c>
      <c r="B190" s="121">
        <v>2302487</v>
      </c>
      <c r="C190" s="121" t="s">
        <v>106</v>
      </c>
      <c r="D190" s="121" t="s">
        <v>107</v>
      </c>
      <c r="E190" s="121" t="s">
        <v>2340</v>
      </c>
      <c r="F190" s="121" t="s">
        <v>2341</v>
      </c>
      <c r="G190" s="121" t="s">
        <v>2040</v>
      </c>
      <c r="H190" s="121" t="s">
        <v>2229</v>
      </c>
      <c r="I190" s="121" t="s">
        <v>2160</v>
      </c>
      <c r="J190" s="121">
        <v>0</v>
      </c>
      <c r="K190" s="121">
        <v>0.1</v>
      </c>
      <c r="L190" s="121">
        <v>0.5</v>
      </c>
      <c r="M190" s="121">
        <v>0.4</v>
      </c>
      <c r="N190" s="121">
        <v>0</v>
      </c>
      <c r="O190" s="121">
        <v>2.0299999999999998</v>
      </c>
      <c r="P190" s="121">
        <v>1</v>
      </c>
      <c r="Q190" s="121">
        <v>1</v>
      </c>
      <c r="R190" s="121">
        <v>2</v>
      </c>
      <c r="S190" s="121">
        <v>17.782800000000002</v>
      </c>
      <c r="T190" s="121">
        <v>17.52</v>
      </c>
    </row>
    <row r="191" spans="1:20">
      <c r="A191" s="121">
        <v>190</v>
      </c>
      <c r="B191" s="121">
        <v>2257409</v>
      </c>
      <c r="C191" s="121" t="s">
        <v>106</v>
      </c>
      <c r="D191" s="121" t="s">
        <v>107</v>
      </c>
      <c r="E191" s="121" t="s">
        <v>2342</v>
      </c>
      <c r="F191" s="121" t="s">
        <v>2343</v>
      </c>
      <c r="G191" s="121" t="s">
        <v>2040</v>
      </c>
      <c r="H191" s="121" t="s">
        <v>2041</v>
      </c>
      <c r="I191" s="121" t="s">
        <v>2067</v>
      </c>
      <c r="J191" s="121">
        <v>0</v>
      </c>
      <c r="K191" s="121">
        <v>0</v>
      </c>
      <c r="L191" s="121">
        <v>0</v>
      </c>
      <c r="M191" s="121">
        <v>0.3</v>
      </c>
      <c r="N191" s="121">
        <v>0</v>
      </c>
      <c r="O191" s="121">
        <v>2.58</v>
      </c>
      <c r="P191" s="121">
        <v>0.5</v>
      </c>
      <c r="Q191" s="121">
        <v>0.3</v>
      </c>
      <c r="R191" s="121">
        <v>0.8</v>
      </c>
      <c r="S191" s="121">
        <v>22.6008</v>
      </c>
      <c r="T191" s="121">
        <v>7.008</v>
      </c>
    </row>
    <row r="192" spans="1:20">
      <c r="A192" s="121">
        <v>191</v>
      </c>
      <c r="B192" s="121">
        <v>2289117</v>
      </c>
      <c r="C192" s="121" t="s">
        <v>106</v>
      </c>
      <c r="D192" s="121" t="s">
        <v>107</v>
      </c>
      <c r="E192" s="121" t="s">
        <v>2344</v>
      </c>
      <c r="F192" s="121" t="s">
        <v>2345</v>
      </c>
      <c r="G192" s="121" t="s">
        <v>2040</v>
      </c>
      <c r="H192" s="121" t="s">
        <v>2041</v>
      </c>
      <c r="I192" s="121" t="s">
        <v>2067</v>
      </c>
      <c r="J192" s="121">
        <v>0</v>
      </c>
      <c r="K192" s="121">
        <v>0</v>
      </c>
      <c r="L192" s="121">
        <v>0</v>
      </c>
      <c r="M192" s="121">
        <v>0.3</v>
      </c>
      <c r="N192" s="121">
        <v>0</v>
      </c>
      <c r="O192" s="121">
        <v>2.5099999999999998</v>
      </c>
      <c r="P192" s="121">
        <v>0.5</v>
      </c>
      <c r="Q192" s="121">
        <v>0.3</v>
      </c>
      <c r="R192" s="121">
        <v>0.8</v>
      </c>
      <c r="S192" s="121">
        <v>21.9876</v>
      </c>
      <c r="T192" s="121">
        <v>7.008</v>
      </c>
    </row>
    <row r="193" spans="1:20">
      <c r="A193" s="121">
        <v>192</v>
      </c>
      <c r="B193" s="121">
        <v>2207357</v>
      </c>
      <c r="C193" s="121" t="s">
        <v>106</v>
      </c>
      <c r="D193" s="121" t="s">
        <v>107</v>
      </c>
      <c r="E193" s="121" t="s">
        <v>2346</v>
      </c>
      <c r="F193" s="121" t="s">
        <v>2347</v>
      </c>
      <c r="G193" s="121" t="s">
        <v>2040</v>
      </c>
      <c r="H193" s="121" t="s">
        <v>2041</v>
      </c>
      <c r="I193" s="121" t="s">
        <v>2067</v>
      </c>
      <c r="J193" s="121">
        <v>0</v>
      </c>
      <c r="K193" s="121">
        <v>0</v>
      </c>
      <c r="L193" s="121">
        <v>0</v>
      </c>
      <c r="M193" s="121">
        <v>0.3</v>
      </c>
      <c r="N193" s="121">
        <v>0</v>
      </c>
      <c r="O193" s="121">
        <v>1.4</v>
      </c>
      <c r="P193" s="121">
        <v>0.5</v>
      </c>
      <c r="Q193" s="121">
        <v>0.3</v>
      </c>
      <c r="R193" s="121">
        <v>0.8</v>
      </c>
      <c r="S193" s="121">
        <v>12.263999999999999</v>
      </c>
      <c r="T193" s="121">
        <v>7.008</v>
      </c>
    </row>
    <row r="194" spans="1:20">
      <c r="A194" s="121">
        <v>193</v>
      </c>
      <c r="B194" s="121">
        <v>2207358</v>
      </c>
      <c r="C194" s="121" t="s">
        <v>106</v>
      </c>
      <c r="D194" s="121" t="s">
        <v>107</v>
      </c>
      <c r="E194" s="121" t="s">
        <v>2348</v>
      </c>
      <c r="F194" s="121" t="s">
        <v>2349</v>
      </c>
      <c r="G194" s="121" t="s">
        <v>2040</v>
      </c>
      <c r="H194" s="121" t="s">
        <v>2041</v>
      </c>
      <c r="I194" s="121" t="s">
        <v>2067</v>
      </c>
      <c r="J194" s="121">
        <v>0</v>
      </c>
      <c r="K194" s="121">
        <v>0</v>
      </c>
      <c r="L194" s="121">
        <v>0</v>
      </c>
      <c r="M194" s="121">
        <v>0.3</v>
      </c>
      <c r="N194" s="121">
        <v>0</v>
      </c>
      <c r="O194" s="121">
        <v>0.91</v>
      </c>
      <c r="P194" s="121">
        <v>0.5</v>
      </c>
      <c r="Q194" s="121">
        <v>0.3</v>
      </c>
      <c r="R194" s="121">
        <v>0.8</v>
      </c>
      <c r="S194" s="121">
        <v>7.9715999999999996</v>
      </c>
      <c r="T194" s="121">
        <v>7.008</v>
      </c>
    </row>
    <row r="195" spans="1:20">
      <c r="A195" s="121">
        <v>194</v>
      </c>
      <c r="B195" s="121">
        <v>2207359</v>
      </c>
      <c r="C195" s="121" t="s">
        <v>106</v>
      </c>
      <c r="D195" s="121" t="s">
        <v>107</v>
      </c>
      <c r="E195" s="121" t="s">
        <v>2350</v>
      </c>
      <c r="F195" s="121" t="s">
        <v>2351</v>
      </c>
      <c r="G195" s="121" t="s">
        <v>2040</v>
      </c>
      <c r="H195" s="121" t="s">
        <v>2041</v>
      </c>
      <c r="I195" s="121" t="s">
        <v>2067</v>
      </c>
      <c r="J195" s="121">
        <v>0</v>
      </c>
      <c r="K195" s="121">
        <v>0</v>
      </c>
      <c r="L195" s="121">
        <v>0</v>
      </c>
      <c r="M195" s="121">
        <v>0.3</v>
      </c>
      <c r="N195" s="121">
        <v>0</v>
      </c>
      <c r="O195" s="121">
        <v>2.34</v>
      </c>
      <c r="P195" s="121">
        <v>0.5</v>
      </c>
      <c r="Q195" s="121">
        <v>0.3</v>
      </c>
      <c r="R195" s="121">
        <v>0.8</v>
      </c>
      <c r="S195" s="121">
        <v>20.4984</v>
      </c>
      <c r="T195" s="121">
        <v>7.008</v>
      </c>
    </row>
    <row r="196" spans="1:20">
      <c r="A196" s="121">
        <v>195</v>
      </c>
      <c r="B196" s="121">
        <v>2208814</v>
      </c>
      <c r="C196" s="121" t="s">
        <v>106</v>
      </c>
      <c r="D196" s="121" t="s">
        <v>107</v>
      </c>
      <c r="E196" s="121" t="s">
        <v>2352</v>
      </c>
      <c r="F196" s="121" t="s">
        <v>2353</v>
      </c>
      <c r="G196" s="121" t="s">
        <v>2040</v>
      </c>
      <c r="H196" s="121" t="s">
        <v>2041</v>
      </c>
      <c r="I196" s="121" t="s">
        <v>2067</v>
      </c>
      <c r="J196" s="121">
        <v>0</v>
      </c>
      <c r="K196" s="121">
        <v>0</v>
      </c>
      <c r="L196" s="121">
        <v>0</v>
      </c>
      <c r="M196" s="121">
        <v>0.3</v>
      </c>
      <c r="N196" s="121">
        <v>0</v>
      </c>
      <c r="O196" s="121">
        <v>2.08</v>
      </c>
      <c r="P196" s="121">
        <v>0.5</v>
      </c>
      <c r="Q196" s="121">
        <v>0.3</v>
      </c>
      <c r="R196" s="121">
        <v>0.8</v>
      </c>
      <c r="S196" s="121">
        <v>18.220800000000001</v>
      </c>
      <c r="T196" s="121">
        <v>7.008</v>
      </c>
    </row>
    <row r="197" spans="1:20">
      <c r="A197" s="121">
        <v>196</v>
      </c>
      <c r="B197" s="121">
        <v>2211045</v>
      </c>
      <c r="C197" s="121" t="s">
        <v>106</v>
      </c>
      <c r="D197" s="121" t="s">
        <v>107</v>
      </c>
      <c r="E197" s="121" t="s">
        <v>2354</v>
      </c>
      <c r="F197" s="121" t="s">
        <v>2355</v>
      </c>
      <c r="G197" s="121" t="s">
        <v>2040</v>
      </c>
      <c r="H197" s="121" t="s">
        <v>2041</v>
      </c>
      <c r="I197" s="121" t="s">
        <v>2067</v>
      </c>
      <c r="J197" s="121">
        <v>0</v>
      </c>
      <c r="K197" s="121">
        <v>0</v>
      </c>
      <c r="L197" s="121">
        <v>0</v>
      </c>
      <c r="M197" s="121">
        <v>0.3</v>
      </c>
      <c r="N197" s="121">
        <v>0</v>
      </c>
      <c r="O197" s="121">
        <v>2.35</v>
      </c>
      <c r="P197" s="121">
        <v>0.5</v>
      </c>
      <c r="Q197" s="121">
        <v>0.3</v>
      </c>
      <c r="R197" s="121">
        <v>0.8</v>
      </c>
      <c r="S197" s="121">
        <v>20.585999999999999</v>
      </c>
      <c r="T197" s="121">
        <v>7.008</v>
      </c>
    </row>
    <row r="198" spans="1:20">
      <c r="A198" s="121">
        <v>197</v>
      </c>
      <c r="B198" s="121">
        <v>2209227</v>
      </c>
      <c r="C198" s="121" t="s">
        <v>106</v>
      </c>
      <c r="D198" s="121" t="s">
        <v>107</v>
      </c>
      <c r="E198" s="121" t="s">
        <v>2356</v>
      </c>
      <c r="F198" s="121" t="s">
        <v>2357</v>
      </c>
      <c r="G198" s="121" t="s">
        <v>2040</v>
      </c>
      <c r="H198" s="121" t="s">
        <v>2041</v>
      </c>
      <c r="I198" s="121" t="s">
        <v>2067</v>
      </c>
      <c r="J198" s="121">
        <v>0</v>
      </c>
      <c r="K198" s="121">
        <v>0</v>
      </c>
      <c r="L198" s="121">
        <v>0</v>
      </c>
      <c r="M198" s="121">
        <v>0.3</v>
      </c>
      <c r="N198" s="121">
        <v>0</v>
      </c>
      <c r="O198" s="121">
        <v>1.77</v>
      </c>
      <c r="P198" s="121">
        <v>0.5</v>
      </c>
      <c r="Q198" s="121">
        <v>0.3</v>
      </c>
      <c r="R198" s="121">
        <v>0.8</v>
      </c>
      <c r="S198" s="121">
        <v>15.5052</v>
      </c>
      <c r="T198" s="121">
        <v>7.008</v>
      </c>
    </row>
    <row r="199" spans="1:20">
      <c r="A199" s="121">
        <v>198</v>
      </c>
      <c r="B199" s="121">
        <v>2208815</v>
      </c>
      <c r="C199" s="121" t="s">
        <v>106</v>
      </c>
      <c r="D199" s="121" t="s">
        <v>107</v>
      </c>
      <c r="E199" s="121" t="s">
        <v>2358</v>
      </c>
      <c r="F199" s="121" t="s">
        <v>2359</v>
      </c>
      <c r="G199" s="121" t="s">
        <v>2040</v>
      </c>
      <c r="H199" s="121" t="s">
        <v>2041</v>
      </c>
      <c r="I199" s="121" t="s">
        <v>2067</v>
      </c>
      <c r="J199" s="121">
        <v>0</v>
      </c>
      <c r="K199" s="121">
        <v>0</v>
      </c>
      <c r="L199" s="121">
        <v>0</v>
      </c>
      <c r="M199" s="121">
        <v>0.3</v>
      </c>
      <c r="N199" s="121">
        <v>0</v>
      </c>
      <c r="O199" s="121">
        <v>1.61</v>
      </c>
      <c r="P199" s="121">
        <v>0.5</v>
      </c>
      <c r="Q199" s="121">
        <v>0.3</v>
      </c>
      <c r="R199" s="121">
        <v>0.8</v>
      </c>
      <c r="S199" s="121">
        <v>14.1036</v>
      </c>
      <c r="T199" s="121">
        <v>7.008</v>
      </c>
    </row>
    <row r="200" spans="1:20">
      <c r="A200" s="121">
        <v>199</v>
      </c>
      <c r="B200" s="121">
        <v>2242377</v>
      </c>
      <c r="C200" s="121" t="s">
        <v>106</v>
      </c>
      <c r="D200" s="121" t="s">
        <v>107</v>
      </c>
      <c r="E200" s="121" t="s">
        <v>2360</v>
      </c>
      <c r="F200" s="121" t="s">
        <v>2361</v>
      </c>
      <c r="G200" s="121" t="s">
        <v>2040</v>
      </c>
      <c r="H200" s="121" t="s">
        <v>2041</v>
      </c>
      <c r="I200" s="121" t="s">
        <v>2067</v>
      </c>
      <c r="J200" s="121">
        <v>0</v>
      </c>
      <c r="K200" s="121">
        <v>0</v>
      </c>
      <c r="L200" s="121">
        <v>0</v>
      </c>
      <c r="M200" s="121">
        <v>0.3</v>
      </c>
      <c r="N200" s="121">
        <v>0</v>
      </c>
      <c r="O200" s="121">
        <v>1.28</v>
      </c>
      <c r="P200" s="121">
        <v>0.5</v>
      </c>
      <c r="Q200" s="121">
        <v>0.3</v>
      </c>
      <c r="R200" s="121">
        <v>0.8</v>
      </c>
      <c r="S200" s="121">
        <v>11.2128</v>
      </c>
      <c r="T200" s="121">
        <v>7.008</v>
      </c>
    </row>
    <row r="201" spans="1:20">
      <c r="A201" s="121">
        <v>200</v>
      </c>
      <c r="B201" s="121">
        <v>2285048</v>
      </c>
      <c r="C201" s="121" t="s">
        <v>106</v>
      </c>
      <c r="D201" s="121" t="s">
        <v>107</v>
      </c>
      <c r="E201" s="121" t="s">
        <v>2362</v>
      </c>
      <c r="F201" s="121" t="s">
        <v>2363</v>
      </c>
      <c r="G201" s="121" t="s">
        <v>2040</v>
      </c>
      <c r="H201" s="121" t="s">
        <v>2041</v>
      </c>
      <c r="I201" s="121" t="s">
        <v>2160</v>
      </c>
      <c r="J201" s="121">
        <v>0</v>
      </c>
      <c r="K201" s="121">
        <v>0.1</v>
      </c>
      <c r="L201" s="121">
        <v>0</v>
      </c>
      <c r="M201" s="121">
        <v>0.4</v>
      </c>
      <c r="N201" s="121">
        <v>0</v>
      </c>
      <c r="O201" s="121">
        <v>1.78</v>
      </c>
      <c r="P201" s="121">
        <v>0.5</v>
      </c>
      <c r="Q201" s="121">
        <v>0.5</v>
      </c>
      <c r="R201" s="121">
        <v>1</v>
      </c>
      <c r="S201" s="121">
        <v>15.5928</v>
      </c>
      <c r="T201" s="121">
        <v>8.76</v>
      </c>
    </row>
    <row r="202" spans="1:20">
      <c r="A202" s="121">
        <v>201</v>
      </c>
      <c r="B202" s="121">
        <v>2304614</v>
      </c>
      <c r="C202" s="121" t="s">
        <v>106</v>
      </c>
      <c r="D202" s="121" t="s">
        <v>107</v>
      </c>
      <c r="E202" s="121" t="s">
        <v>2364</v>
      </c>
      <c r="F202" s="121" t="s">
        <v>2365</v>
      </c>
      <c r="G202" s="121" t="s">
        <v>2040</v>
      </c>
      <c r="H202" s="121" t="s">
        <v>2041</v>
      </c>
      <c r="I202" s="121" t="s">
        <v>2098</v>
      </c>
      <c r="J202" s="121">
        <v>0</v>
      </c>
      <c r="K202" s="121">
        <v>0</v>
      </c>
      <c r="L202" s="121">
        <v>0</v>
      </c>
      <c r="M202" s="121">
        <v>0.4</v>
      </c>
      <c r="N202" s="121">
        <v>0</v>
      </c>
      <c r="O202" s="121">
        <v>1.34</v>
      </c>
      <c r="P202" s="121">
        <v>0.5</v>
      </c>
      <c r="Q202" s="121">
        <v>0.4</v>
      </c>
      <c r="R202" s="121">
        <v>0.9</v>
      </c>
      <c r="S202" s="121">
        <v>11.7384</v>
      </c>
      <c r="T202" s="121">
        <v>7.8840000000000003</v>
      </c>
    </row>
    <row r="203" spans="1:20">
      <c r="A203" s="121">
        <v>202</v>
      </c>
      <c r="B203" s="121">
        <v>2306448</v>
      </c>
      <c r="C203" s="121" t="s">
        <v>106</v>
      </c>
      <c r="D203" s="121" t="s">
        <v>107</v>
      </c>
      <c r="E203" s="121" t="s">
        <v>2366</v>
      </c>
      <c r="F203" s="121" t="s">
        <v>2367</v>
      </c>
      <c r="G203" s="121" t="s">
        <v>2040</v>
      </c>
      <c r="H203" s="121" t="s">
        <v>2041</v>
      </c>
      <c r="I203" s="121" t="s">
        <v>2067</v>
      </c>
      <c r="J203" s="121">
        <v>0</v>
      </c>
      <c r="K203" s="121">
        <v>0</v>
      </c>
      <c r="L203" s="121">
        <v>0</v>
      </c>
      <c r="M203" s="121">
        <v>0.3</v>
      </c>
      <c r="N203" s="121">
        <v>0</v>
      </c>
      <c r="O203" s="121">
        <v>2.2999999999999998</v>
      </c>
      <c r="P203" s="121">
        <v>0.5</v>
      </c>
      <c r="Q203" s="121">
        <v>0.3</v>
      </c>
      <c r="R203" s="121">
        <v>0.8</v>
      </c>
      <c r="S203" s="121">
        <v>20.148</v>
      </c>
      <c r="T203" s="121">
        <v>7.008</v>
      </c>
    </row>
    <row r="204" spans="1:20">
      <c r="A204" s="121">
        <v>203</v>
      </c>
      <c r="B204" s="121">
        <v>2306449</v>
      </c>
      <c r="C204" s="121" t="s">
        <v>106</v>
      </c>
      <c r="D204" s="121" t="s">
        <v>107</v>
      </c>
      <c r="E204" s="121" t="s">
        <v>2366</v>
      </c>
      <c r="F204" s="121" t="s">
        <v>2368</v>
      </c>
      <c r="G204" s="121" t="s">
        <v>2040</v>
      </c>
      <c r="H204" s="121" t="s">
        <v>2041</v>
      </c>
      <c r="I204" s="121" t="s">
        <v>2067</v>
      </c>
      <c r="J204" s="121">
        <v>0</v>
      </c>
      <c r="K204" s="121">
        <v>0</v>
      </c>
      <c r="L204" s="121">
        <v>0</v>
      </c>
      <c r="M204" s="121">
        <v>0.3</v>
      </c>
      <c r="N204" s="121">
        <v>0</v>
      </c>
      <c r="O204" s="121">
        <v>2.2999999999999998</v>
      </c>
      <c r="P204" s="121">
        <v>0.5</v>
      </c>
      <c r="Q204" s="121">
        <v>0.3</v>
      </c>
      <c r="R204" s="121">
        <v>0.8</v>
      </c>
      <c r="S204" s="121">
        <v>20.148</v>
      </c>
      <c r="T204" s="121">
        <v>7.008</v>
      </c>
    </row>
    <row r="205" spans="1:20">
      <c r="A205" s="121">
        <v>204</v>
      </c>
      <c r="B205" s="121">
        <v>2306450</v>
      </c>
      <c r="C205" s="121" t="s">
        <v>106</v>
      </c>
      <c r="D205" s="121" t="s">
        <v>107</v>
      </c>
      <c r="E205" s="121" t="s">
        <v>2369</v>
      </c>
      <c r="F205" s="121" t="s">
        <v>2370</v>
      </c>
      <c r="G205" s="121" t="s">
        <v>2040</v>
      </c>
      <c r="H205" s="121" t="s">
        <v>2041</v>
      </c>
      <c r="I205" s="121" t="s">
        <v>2067</v>
      </c>
      <c r="J205" s="121">
        <v>0</v>
      </c>
      <c r="K205" s="121">
        <v>0</v>
      </c>
      <c r="L205" s="121">
        <v>0</v>
      </c>
      <c r="M205" s="121">
        <v>0.3</v>
      </c>
      <c r="N205" s="121">
        <v>0</v>
      </c>
      <c r="O205" s="121">
        <v>2.2999999999999998</v>
      </c>
      <c r="P205" s="121">
        <v>0.5</v>
      </c>
      <c r="Q205" s="121">
        <v>0.3</v>
      </c>
      <c r="R205" s="121">
        <v>0.8</v>
      </c>
      <c r="S205" s="121">
        <v>20.148</v>
      </c>
      <c r="T205" s="121">
        <v>7.008</v>
      </c>
    </row>
    <row r="206" spans="1:20">
      <c r="A206" s="121">
        <v>205</v>
      </c>
      <c r="B206" s="121">
        <v>2197678</v>
      </c>
      <c r="C206" s="121" t="s">
        <v>106</v>
      </c>
      <c r="D206" s="121" t="s">
        <v>107</v>
      </c>
      <c r="E206" s="121" t="s">
        <v>2371</v>
      </c>
      <c r="F206" s="121" t="s">
        <v>2371</v>
      </c>
      <c r="G206" s="121" t="s">
        <v>2040</v>
      </c>
      <c r="H206" s="121" t="s">
        <v>2162</v>
      </c>
      <c r="I206" s="121" t="s">
        <v>2067</v>
      </c>
      <c r="J206" s="121">
        <v>0.12</v>
      </c>
      <c r="K206" s="121">
        <v>0</v>
      </c>
      <c r="L206" s="121">
        <v>3.125E-2</v>
      </c>
      <c r="M206" s="121">
        <v>0.3</v>
      </c>
      <c r="N206" s="121">
        <v>0.1</v>
      </c>
      <c r="O206" s="121">
        <v>0.83</v>
      </c>
      <c r="P206" s="121">
        <v>0.3</v>
      </c>
      <c r="Q206" s="121">
        <v>0.55125000000000002</v>
      </c>
      <c r="R206" s="121">
        <v>0.85124999999999995</v>
      </c>
      <c r="S206" s="121">
        <v>7.2708000000000004</v>
      </c>
      <c r="T206" s="121">
        <v>7.45695</v>
      </c>
    </row>
    <row r="207" spans="1:20">
      <c r="A207" s="121">
        <v>206</v>
      </c>
      <c r="B207" s="121">
        <v>2195060</v>
      </c>
      <c r="C207" s="121" t="s">
        <v>106</v>
      </c>
      <c r="D207" s="121" t="s">
        <v>2372</v>
      </c>
      <c r="E207" s="121" t="s">
        <v>2373</v>
      </c>
      <c r="F207" s="121" t="s">
        <v>2374</v>
      </c>
      <c r="G207" s="121" t="s">
        <v>2040</v>
      </c>
      <c r="H207" s="121" t="s">
        <v>2375</v>
      </c>
      <c r="I207" s="121" t="s">
        <v>2057</v>
      </c>
      <c r="J207" s="121">
        <v>0</v>
      </c>
      <c r="K207" s="121">
        <v>0</v>
      </c>
      <c r="L207" s="121">
        <v>0</v>
      </c>
      <c r="M207" s="121">
        <v>0.3</v>
      </c>
      <c r="N207" s="121">
        <v>0</v>
      </c>
      <c r="O207" s="121">
        <v>1.21</v>
      </c>
      <c r="P207" s="121">
        <v>0.7</v>
      </c>
      <c r="Q207" s="121">
        <v>0.3</v>
      </c>
      <c r="R207" s="121">
        <v>1</v>
      </c>
      <c r="S207" s="121">
        <v>10.599600000000001</v>
      </c>
      <c r="T207" s="121">
        <v>8.76</v>
      </c>
    </row>
    <row r="208" spans="1:20">
      <c r="A208" s="121">
        <v>207</v>
      </c>
      <c r="B208" s="121">
        <v>2195061</v>
      </c>
      <c r="C208" s="121" t="s">
        <v>106</v>
      </c>
      <c r="D208" s="121" t="s">
        <v>2372</v>
      </c>
      <c r="E208" s="121" t="s">
        <v>2376</v>
      </c>
      <c r="F208" s="121" t="s">
        <v>2374</v>
      </c>
      <c r="G208" s="121" t="s">
        <v>2040</v>
      </c>
      <c r="H208" s="121" t="s">
        <v>2375</v>
      </c>
      <c r="I208" s="121" t="s">
        <v>2057</v>
      </c>
      <c r="J208" s="121">
        <v>0</v>
      </c>
      <c r="K208" s="121">
        <v>0</v>
      </c>
      <c r="L208" s="121">
        <v>0</v>
      </c>
      <c r="M208" s="121">
        <v>0.3</v>
      </c>
      <c r="N208" s="121">
        <v>0</v>
      </c>
      <c r="O208" s="121">
        <v>1.21</v>
      </c>
      <c r="P208" s="121">
        <v>0.7</v>
      </c>
      <c r="Q208" s="121">
        <v>0.3</v>
      </c>
      <c r="R208" s="121">
        <v>1</v>
      </c>
      <c r="S208" s="121">
        <v>10.599600000000001</v>
      </c>
      <c r="T208" s="121">
        <v>8.76</v>
      </c>
    </row>
    <row r="209" spans="1:20">
      <c r="A209" s="121">
        <v>208</v>
      </c>
      <c r="B209" s="121">
        <v>2195095</v>
      </c>
      <c r="C209" s="121" t="s">
        <v>106</v>
      </c>
      <c r="D209" s="121" t="s">
        <v>2372</v>
      </c>
      <c r="E209" s="121" t="s">
        <v>2377</v>
      </c>
      <c r="F209" s="121" t="s">
        <v>2374</v>
      </c>
      <c r="G209" s="121" t="s">
        <v>2040</v>
      </c>
      <c r="H209" s="121" t="s">
        <v>2378</v>
      </c>
      <c r="I209" s="121" t="s">
        <v>2057</v>
      </c>
      <c r="J209" s="121">
        <v>0</v>
      </c>
      <c r="K209" s="121">
        <v>0</v>
      </c>
      <c r="L209" s="121">
        <v>0</v>
      </c>
      <c r="M209" s="121">
        <v>0.3</v>
      </c>
      <c r="N209" s="121">
        <v>0</v>
      </c>
      <c r="O209" s="121">
        <v>1.21</v>
      </c>
      <c r="P209" s="121">
        <v>0.6</v>
      </c>
      <c r="Q209" s="121">
        <v>0.3</v>
      </c>
      <c r="R209" s="121">
        <v>0.9</v>
      </c>
      <c r="S209" s="121">
        <v>10.599600000000001</v>
      </c>
      <c r="T209" s="121">
        <v>7.8840000000000003</v>
      </c>
    </row>
    <row r="210" spans="1:20">
      <c r="A210" s="121">
        <v>209</v>
      </c>
      <c r="B210" s="121">
        <v>2195096</v>
      </c>
      <c r="C210" s="121" t="s">
        <v>106</v>
      </c>
      <c r="D210" s="121" t="s">
        <v>2372</v>
      </c>
      <c r="E210" s="121" t="s">
        <v>2379</v>
      </c>
      <c r="F210" s="121" t="s">
        <v>2374</v>
      </c>
      <c r="G210" s="121" t="s">
        <v>2040</v>
      </c>
      <c r="H210" s="121" t="s">
        <v>2378</v>
      </c>
      <c r="I210" s="121" t="s">
        <v>2057</v>
      </c>
      <c r="J210" s="121">
        <v>0</v>
      </c>
      <c r="K210" s="121">
        <v>0</v>
      </c>
      <c r="L210" s="121">
        <v>0</v>
      </c>
      <c r="M210" s="121">
        <v>0.3</v>
      </c>
      <c r="N210" s="121">
        <v>0</v>
      </c>
      <c r="O210" s="121">
        <v>1.21</v>
      </c>
      <c r="P210" s="121">
        <v>0.6</v>
      </c>
      <c r="Q210" s="121">
        <v>0.3</v>
      </c>
      <c r="R210" s="121">
        <v>0.9</v>
      </c>
      <c r="S210" s="121">
        <v>10.599600000000001</v>
      </c>
      <c r="T210" s="121">
        <v>7.8840000000000003</v>
      </c>
    </row>
    <row r="211" spans="1:20">
      <c r="A211" s="121">
        <v>210</v>
      </c>
      <c r="B211" s="121">
        <v>2305158</v>
      </c>
      <c r="C211" s="121" t="s">
        <v>2380</v>
      </c>
      <c r="D211" s="121" t="s">
        <v>2381</v>
      </c>
      <c r="E211" s="121" t="s">
        <v>2206</v>
      </c>
      <c r="F211" s="121" t="s">
        <v>2382</v>
      </c>
      <c r="G211" s="121" t="s">
        <v>2040</v>
      </c>
      <c r="H211" s="121" t="s">
        <v>2056</v>
      </c>
      <c r="I211" s="121" t="s">
        <v>2057</v>
      </c>
      <c r="J211" s="121">
        <v>0</v>
      </c>
      <c r="K211" s="121">
        <v>0</v>
      </c>
      <c r="L211" s="121">
        <v>0</v>
      </c>
      <c r="M211" s="121">
        <v>0.3</v>
      </c>
      <c r="N211" s="121">
        <v>0</v>
      </c>
      <c r="O211" s="121">
        <v>1.25</v>
      </c>
      <c r="P211" s="121">
        <v>0.7</v>
      </c>
      <c r="Q211" s="121">
        <v>0.3</v>
      </c>
      <c r="R211" s="121">
        <v>1</v>
      </c>
      <c r="S211" s="121">
        <v>10.95</v>
      </c>
      <c r="T211" s="121">
        <v>8.76</v>
      </c>
    </row>
    <row r="212" spans="1:20">
      <c r="A212" s="121">
        <v>211</v>
      </c>
      <c r="B212" s="121">
        <v>2305159</v>
      </c>
      <c r="C212" s="121" t="s">
        <v>2380</v>
      </c>
      <c r="D212" s="121" t="s">
        <v>2381</v>
      </c>
      <c r="E212" s="121" t="s">
        <v>2206</v>
      </c>
      <c r="F212" s="121" t="s">
        <v>2383</v>
      </c>
      <c r="G212" s="121" t="s">
        <v>2040</v>
      </c>
      <c r="H212" s="121" t="s">
        <v>2056</v>
      </c>
      <c r="I212" s="121" t="s">
        <v>2057</v>
      </c>
      <c r="J212" s="121">
        <v>0</v>
      </c>
      <c r="K212" s="121">
        <v>0</v>
      </c>
      <c r="L212" s="121">
        <v>0</v>
      </c>
      <c r="M212" s="121">
        <v>0.3</v>
      </c>
      <c r="N212" s="121">
        <v>0</v>
      </c>
      <c r="O212" s="121">
        <v>1.25</v>
      </c>
      <c r="P212" s="121">
        <v>0.7</v>
      </c>
      <c r="Q212" s="121">
        <v>0.3</v>
      </c>
      <c r="R212" s="121">
        <v>1</v>
      </c>
      <c r="S212" s="121">
        <v>10.95</v>
      </c>
      <c r="T212" s="121">
        <v>8.76</v>
      </c>
    </row>
    <row r="213" spans="1:20">
      <c r="A213" s="121">
        <v>212</v>
      </c>
      <c r="B213" s="121">
        <v>2308905</v>
      </c>
      <c r="C213" s="121" t="s">
        <v>2380</v>
      </c>
      <c r="D213" s="121" t="s">
        <v>2381</v>
      </c>
      <c r="E213" s="121" t="s">
        <v>2206</v>
      </c>
      <c r="F213" s="121" t="s">
        <v>2384</v>
      </c>
      <c r="G213" s="121" t="s">
        <v>2040</v>
      </c>
      <c r="H213" s="121" t="s">
        <v>2056</v>
      </c>
      <c r="I213" s="121" t="s">
        <v>2057</v>
      </c>
      <c r="J213" s="121">
        <v>0</v>
      </c>
      <c r="K213" s="121">
        <v>0</v>
      </c>
      <c r="L213" s="121">
        <v>0</v>
      </c>
      <c r="M213" s="121">
        <v>0.3</v>
      </c>
      <c r="N213" s="121">
        <v>0</v>
      </c>
      <c r="O213" s="121">
        <v>1.33</v>
      </c>
      <c r="P213" s="121">
        <v>0.7</v>
      </c>
      <c r="Q213" s="121">
        <v>0.3</v>
      </c>
      <c r="R213" s="121">
        <v>1</v>
      </c>
      <c r="S213" s="121">
        <v>11.6508</v>
      </c>
      <c r="T213" s="121">
        <v>8.76</v>
      </c>
    </row>
    <row r="214" spans="1:20">
      <c r="A214" s="121">
        <v>213</v>
      </c>
      <c r="B214" s="121">
        <v>2308906</v>
      </c>
      <c r="C214" s="121" t="s">
        <v>2380</v>
      </c>
      <c r="D214" s="121" t="s">
        <v>2381</v>
      </c>
      <c r="E214" s="121" t="s">
        <v>2206</v>
      </c>
      <c r="F214" s="121" t="s">
        <v>2385</v>
      </c>
      <c r="G214" s="121" t="s">
        <v>2040</v>
      </c>
      <c r="H214" s="121" t="s">
        <v>2056</v>
      </c>
      <c r="I214" s="121" t="s">
        <v>2057</v>
      </c>
      <c r="J214" s="121">
        <v>0</v>
      </c>
      <c r="K214" s="121">
        <v>0</v>
      </c>
      <c r="L214" s="121">
        <v>0</v>
      </c>
      <c r="M214" s="121">
        <v>0.3</v>
      </c>
      <c r="N214" s="121">
        <v>0</v>
      </c>
      <c r="O214" s="121">
        <v>1.33</v>
      </c>
      <c r="P214" s="121">
        <v>0.7</v>
      </c>
      <c r="Q214" s="121">
        <v>0.3</v>
      </c>
      <c r="R214" s="121">
        <v>1</v>
      </c>
      <c r="S214" s="121">
        <v>11.6508</v>
      </c>
      <c r="T214" s="121">
        <v>8.76</v>
      </c>
    </row>
    <row r="215" spans="1:20">
      <c r="A215" s="121">
        <v>214</v>
      </c>
      <c r="B215" s="121">
        <v>2225397</v>
      </c>
      <c r="C215" s="121" t="s">
        <v>2380</v>
      </c>
      <c r="D215" s="121" t="s">
        <v>2381</v>
      </c>
      <c r="E215" s="121" t="s">
        <v>2206</v>
      </c>
      <c r="F215" s="121" t="s">
        <v>2386</v>
      </c>
      <c r="G215" s="121" t="s">
        <v>2040</v>
      </c>
      <c r="H215" s="121" t="s">
        <v>2056</v>
      </c>
      <c r="I215" s="121" t="s">
        <v>2057</v>
      </c>
      <c r="J215" s="121">
        <v>0</v>
      </c>
      <c r="K215" s="121">
        <v>0</v>
      </c>
      <c r="L215" s="121">
        <v>0</v>
      </c>
      <c r="M215" s="121">
        <v>0.3</v>
      </c>
      <c r="N215" s="121">
        <v>0</v>
      </c>
      <c r="O215" s="121">
        <v>3.21</v>
      </c>
      <c r="P215" s="121">
        <v>0.7</v>
      </c>
      <c r="Q215" s="121">
        <v>0.3</v>
      </c>
      <c r="R215" s="121">
        <v>1</v>
      </c>
      <c r="S215" s="121">
        <v>28.119599999999998</v>
      </c>
      <c r="T215" s="121">
        <v>8.76</v>
      </c>
    </row>
    <row r="216" spans="1:20">
      <c r="A216" s="121">
        <v>215</v>
      </c>
      <c r="B216" s="121">
        <v>2240204</v>
      </c>
      <c r="C216" s="121" t="s">
        <v>2380</v>
      </c>
      <c r="D216" s="121" t="s">
        <v>2381</v>
      </c>
      <c r="E216" s="121" t="s">
        <v>2206</v>
      </c>
      <c r="F216" s="121" t="s">
        <v>2387</v>
      </c>
      <c r="G216" s="121" t="s">
        <v>2040</v>
      </c>
      <c r="H216" s="121" t="s">
        <v>2056</v>
      </c>
      <c r="I216" s="121" t="s">
        <v>2057</v>
      </c>
      <c r="J216" s="121">
        <v>0</v>
      </c>
      <c r="K216" s="121">
        <v>0</v>
      </c>
      <c r="L216" s="121">
        <v>0</v>
      </c>
      <c r="M216" s="121">
        <v>0.3</v>
      </c>
      <c r="N216" s="121">
        <v>0</v>
      </c>
      <c r="O216" s="121">
        <v>3.21</v>
      </c>
      <c r="P216" s="121">
        <v>0.7</v>
      </c>
      <c r="Q216" s="121">
        <v>0.3</v>
      </c>
      <c r="R216" s="121">
        <v>1</v>
      </c>
      <c r="S216" s="121">
        <v>28.119599999999998</v>
      </c>
      <c r="T216" s="121">
        <v>8.76</v>
      </c>
    </row>
    <row r="217" spans="1:20">
      <c r="A217" s="121">
        <v>216</v>
      </c>
      <c r="B217" s="121">
        <v>2240205</v>
      </c>
      <c r="C217" s="121" t="s">
        <v>2380</v>
      </c>
      <c r="D217" s="121" t="s">
        <v>2381</v>
      </c>
      <c r="E217" s="121" t="s">
        <v>2206</v>
      </c>
      <c r="F217" s="121" t="s">
        <v>2388</v>
      </c>
      <c r="G217" s="121" t="s">
        <v>2040</v>
      </c>
      <c r="H217" s="121" t="s">
        <v>2056</v>
      </c>
      <c r="I217" s="121" t="s">
        <v>2057</v>
      </c>
      <c r="J217" s="121">
        <v>0</v>
      </c>
      <c r="K217" s="121">
        <v>0</v>
      </c>
      <c r="L217" s="121">
        <v>0</v>
      </c>
      <c r="M217" s="121">
        <v>0.3</v>
      </c>
      <c r="N217" s="121">
        <v>0</v>
      </c>
      <c r="O217" s="121">
        <v>3.21</v>
      </c>
      <c r="P217" s="121">
        <v>0.7</v>
      </c>
      <c r="Q217" s="121">
        <v>0.3</v>
      </c>
      <c r="R217" s="121">
        <v>1</v>
      </c>
      <c r="S217" s="121">
        <v>28.119599999999998</v>
      </c>
      <c r="T217" s="121">
        <v>8.76</v>
      </c>
    </row>
    <row r="218" spans="1:20">
      <c r="A218" s="121">
        <v>217</v>
      </c>
      <c r="B218" s="121">
        <v>2254150</v>
      </c>
      <c r="C218" s="121" t="s">
        <v>2380</v>
      </c>
      <c r="D218" s="121" t="s">
        <v>2381</v>
      </c>
      <c r="E218" s="121" t="s">
        <v>2389</v>
      </c>
      <c r="F218" s="121" t="s">
        <v>2390</v>
      </c>
      <c r="G218" s="121" t="s">
        <v>2040</v>
      </c>
      <c r="H218" s="121" t="s">
        <v>2056</v>
      </c>
      <c r="I218" s="121" t="s">
        <v>2057</v>
      </c>
      <c r="J218" s="121">
        <v>0</v>
      </c>
      <c r="K218" s="121">
        <v>0</v>
      </c>
      <c r="L218" s="121">
        <v>0</v>
      </c>
      <c r="M218" s="121">
        <v>0.3</v>
      </c>
      <c r="N218" s="121">
        <v>0</v>
      </c>
      <c r="O218" s="121">
        <v>0</v>
      </c>
      <c r="P218" s="121">
        <v>0.7</v>
      </c>
      <c r="Q218" s="121">
        <v>0.3</v>
      </c>
      <c r="R218" s="121">
        <v>1</v>
      </c>
      <c r="S218" s="121">
        <v>0</v>
      </c>
      <c r="T218" s="121">
        <v>8.76</v>
      </c>
    </row>
    <row r="219" spans="1:20">
      <c r="A219" s="121">
        <v>218</v>
      </c>
      <c r="B219" s="121">
        <v>2242425</v>
      </c>
      <c r="C219" s="121" t="s">
        <v>2380</v>
      </c>
      <c r="D219" s="121" t="s">
        <v>2381</v>
      </c>
      <c r="E219" s="121" t="s">
        <v>2389</v>
      </c>
      <c r="F219" s="121" t="s">
        <v>2391</v>
      </c>
      <c r="G219" s="121" t="s">
        <v>2040</v>
      </c>
      <c r="H219" s="121" t="s">
        <v>2056</v>
      </c>
      <c r="I219" s="121" t="s">
        <v>2067</v>
      </c>
      <c r="J219" s="121">
        <v>0</v>
      </c>
      <c r="K219" s="121">
        <v>0</v>
      </c>
      <c r="L219" s="121">
        <v>0</v>
      </c>
      <c r="M219" s="121">
        <v>0.3</v>
      </c>
      <c r="N219" s="121">
        <v>0</v>
      </c>
      <c r="O219" s="121">
        <v>1.94</v>
      </c>
      <c r="P219" s="121">
        <v>0.7</v>
      </c>
      <c r="Q219" s="121">
        <v>0.3</v>
      </c>
      <c r="R219" s="121">
        <v>1</v>
      </c>
      <c r="S219" s="121">
        <v>16.994399999999999</v>
      </c>
      <c r="T219" s="121">
        <v>8.76</v>
      </c>
    </row>
    <row r="220" spans="1:20">
      <c r="A220" s="121">
        <v>219</v>
      </c>
      <c r="B220" s="121">
        <v>2187194</v>
      </c>
      <c r="C220" s="121" t="s">
        <v>293</v>
      </c>
      <c r="D220" s="121" t="s">
        <v>294</v>
      </c>
      <c r="E220" s="121" t="s">
        <v>2392</v>
      </c>
      <c r="F220" s="121" t="s">
        <v>2393</v>
      </c>
      <c r="G220" s="121" t="s">
        <v>2040</v>
      </c>
      <c r="H220" s="121" t="s">
        <v>2041</v>
      </c>
      <c r="I220" s="121" t="s">
        <v>2067</v>
      </c>
      <c r="J220" s="121">
        <v>0</v>
      </c>
      <c r="K220" s="121">
        <v>0</v>
      </c>
      <c r="L220" s="121">
        <v>1.5625E-2</v>
      </c>
      <c r="M220" s="121">
        <v>0.3</v>
      </c>
      <c r="N220" s="121">
        <v>0</v>
      </c>
      <c r="O220" s="121">
        <v>1.34</v>
      </c>
      <c r="P220" s="121">
        <v>0.5</v>
      </c>
      <c r="Q220" s="121">
        <v>0.31562499999999999</v>
      </c>
      <c r="R220" s="121">
        <v>0.81562500000000004</v>
      </c>
      <c r="S220" s="121">
        <v>11.7384</v>
      </c>
      <c r="T220" s="121">
        <v>7.1448749999999999</v>
      </c>
    </row>
    <row r="221" spans="1:20">
      <c r="A221" s="121">
        <v>220</v>
      </c>
      <c r="B221" s="121">
        <v>2255147</v>
      </c>
      <c r="C221" s="121" t="s">
        <v>293</v>
      </c>
      <c r="D221" s="121" t="s">
        <v>294</v>
      </c>
      <c r="E221" s="121" t="s">
        <v>2392</v>
      </c>
      <c r="F221" s="121" t="s">
        <v>2393</v>
      </c>
      <c r="G221" s="121" t="s">
        <v>2040</v>
      </c>
      <c r="H221" s="121" t="s">
        <v>2041</v>
      </c>
      <c r="I221" s="121" t="s">
        <v>2067</v>
      </c>
      <c r="J221" s="121">
        <v>0</v>
      </c>
      <c r="K221" s="121">
        <v>0</v>
      </c>
      <c r="L221" s="121">
        <v>0</v>
      </c>
      <c r="M221" s="121">
        <v>0.3</v>
      </c>
      <c r="N221" s="121">
        <v>0</v>
      </c>
      <c r="O221" s="121">
        <v>1.32</v>
      </c>
      <c r="P221" s="121">
        <v>0.5</v>
      </c>
      <c r="Q221" s="121">
        <v>0.3</v>
      </c>
      <c r="R221" s="121">
        <v>0.8</v>
      </c>
      <c r="S221" s="121">
        <v>11.5632</v>
      </c>
      <c r="T221" s="121">
        <v>7.008</v>
      </c>
    </row>
    <row r="222" spans="1:20">
      <c r="A222" s="121">
        <v>221</v>
      </c>
      <c r="B222" s="121">
        <v>2198484</v>
      </c>
      <c r="C222" s="121" t="s">
        <v>293</v>
      </c>
      <c r="D222" s="121" t="s">
        <v>294</v>
      </c>
      <c r="E222" s="121" t="s">
        <v>2394</v>
      </c>
      <c r="F222" s="121" t="s">
        <v>2395</v>
      </c>
      <c r="G222" s="121" t="s">
        <v>2040</v>
      </c>
      <c r="H222" s="121" t="s">
        <v>2041</v>
      </c>
      <c r="I222" s="121" t="s">
        <v>2067</v>
      </c>
      <c r="J222" s="121">
        <v>0</v>
      </c>
      <c r="K222" s="121">
        <v>0</v>
      </c>
      <c r="L222" s="121">
        <v>0</v>
      </c>
      <c r="M222" s="121">
        <v>0.3</v>
      </c>
      <c r="N222" s="121">
        <v>0</v>
      </c>
      <c r="O222" s="121">
        <v>1.01</v>
      </c>
      <c r="P222" s="121">
        <v>0.5</v>
      </c>
      <c r="Q222" s="121">
        <v>0.3</v>
      </c>
      <c r="R222" s="121">
        <v>0.8</v>
      </c>
      <c r="S222" s="121">
        <v>8.8475999999999999</v>
      </c>
      <c r="T222" s="121">
        <v>7.008</v>
      </c>
    </row>
    <row r="223" spans="1:20">
      <c r="A223" s="121">
        <v>222</v>
      </c>
      <c r="B223" s="121">
        <v>2198185</v>
      </c>
      <c r="C223" s="121" t="s">
        <v>293</v>
      </c>
      <c r="D223" s="121" t="s">
        <v>294</v>
      </c>
      <c r="E223" s="121" t="s">
        <v>2396</v>
      </c>
      <c r="F223" s="121" t="s">
        <v>2397</v>
      </c>
      <c r="G223" s="121" t="s">
        <v>2040</v>
      </c>
      <c r="H223" s="121" t="s">
        <v>2041</v>
      </c>
      <c r="I223" s="121" t="s">
        <v>2109</v>
      </c>
      <c r="J223" s="121">
        <v>0</v>
      </c>
      <c r="K223" s="121">
        <v>0</v>
      </c>
      <c r="L223" s="121">
        <v>3.125E-2</v>
      </c>
      <c r="M223" s="121">
        <v>1.5</v>
      </c>
      <c r="N223" s="121">
        <v>0</v>
      </c>
      <c r="O223" s="121">
        <v>1.35</v>
      </c>
      <c r="P223" s="121">
        <v>0.5</v>
      </c>
      <c r="Q223" s="121">
        <v>1.53125</v>
      </c>
      <c r="R223" s="121">
        <v>2.03125</v>
      </c>
      <c r="S223" s="121">
        <v>11.826000000000001</v>
      </c>
      <c r="T223" s="121">
        <v>17.793749999999999</v>
      </c>
    </row>
    <row r="224" spans="1:20">
      <c r="A224" s="121">
        <v>223</v>
      </c>
      <c r="B224" s="121">
        <v>2255148</v>
      </c>
      <c r="C224" s="121" t="s">
        <v>293</v>
      </c>
      <c r="D224" s="121" t="s">
        <v>294</v>
      </c>
      <c r="E224" s="121" t="s">
        <v>2396</v>
      </c>
      <c r="F224" s="121" t="s">
        <v>2397</v>
      </c>
      <c r="G224" s="121" t="s">
        <v>2040</v>
      </c>
      <c r="H224" s="121" t="s">
        <v>2041</v>
      </c>
      <c r="I224" s="121" t="s">
        <v>2067</v>
      </c>
      <c r="J224" s="121">
        <v>0</v>
      </c>
      <c r="K224" s="121">
        <v>0</v>
      </c>
      <c r="L224" s="121">
        <v>0</v>
      </c>
      <c r="M224" s="121">
        <v>0.3</v>
      </c>
      <c r="N224" s="121">
        <v>0</v>
      </c>
      <c r="O224" s="121">
        <v>1.32</v>
      </c>
      <c r="P224" s="121">
        <v>0.5</v>
      </c>
      <c r="Q224" s="121">
        <v>0.3</v>
      </c>
      <c r="R224" s="121">
        <v>0.8</v>
      </c>
      <c r="S224" s="121">
        <v>11.5632</v>
      </c>
      <c r="T224" s="121">
        <v>7.008</v>
      </c>
    </row>
    <row r="225" spans="1:20">
      <c r="A225" s="121">
        <v>224</v>
      </c>
      <c r="B225" s="121">
        <v>2198483</v>
      </c>
      <c r="C225" s="121" t="s">
        <v>293</v>
      </c>
      <c r="D225" s="121" t="s">
        <v>294</v>
      </c>
      <c r="E225" s="121" t="s">
        <v>2398</v>
      </c>
      <c r="F225" s="121" t="s">
        <v>2399</v>
      </c>
      <c r="G225" s="121" t="s">
        <v>2040</v>
      </c>
      <c r="H225" s="121" t="s">
        <v>2041</v>
      </c>
      <c r="I225" s="121" t="s">
        <v>2067</v>
      </c>
      <c r="J225" s="121">
        <v>0</v>
      </c>
      <c r="K225" s="121">
        <v>0</v>
      </c>
      <c r="L225" s="121">
        <v>0</v>
      </c>
      <c r="M225" s="121">
        <v>0.3</v>
      </c>
      <c r="N225" s="121">
        <v>0</v>
      </c>
      <c r="O225" s="121">
        <v>1.01</v>
      </c>
      <c r="P225" s="121">
        <v>0.5</v>
      </c>
      <c r="Q225" s="121">
        <v>0.3</v>
      </c>
      <c r="R225" s="121">
        <v>0.8</v>
      </c>
      <c r="S225" s="121">
        <v>8.8475999999999999</v>
      </c>
      <c r="T225" s="121">
        <v>7.008</v>
      </c>
    </row>
    <row r="226" spans="1:20">
      <c r="A226" s="121">
        <v>225</v>
      </c>
      <c r="B226" s="121">
        <v>2216241</v>
      </c>
      <c r="C226" s="121" t="s">
        <v>293</v>
      </c>
      <c r="D226" s="121" t="s">
        <v>294</v>
      </c>
      <c r="E226" s="121" t="s">
        <v>2400</v>
      </c>
      <c r="F226" s="121" t="s">
        <v>2401</v>
      </c>
      <c r="G226" s="121" t="s">
        <v>2040</v>
      </c>
      <c r="H226" s="121" t="s">
        <v>2041</v>
      </c>
      <c r="I226" s="121" t="s">
        <v>2067</v>
      </c>
      <c r="J226" s="121">
        <v>0</v>
      </c>
      <c r="K226" s="121">
        <v>0</v>
      </c>
      <c r="L226" s="121">
        <v>0</v>
      </c>
      <c r="M226" s="121">
        <v>0.3</v>
      </c>
      <c r="N226" s="121">
        <v>0</v>
      </c>
      <c r="O226" s="121">
        <v>1.1000000000000001</v>
      </c>
      <c r="P226" s="121">
        <v>0.5</v>
      </c>
      <c r="Q226" s="121">
        <v>0.3</v>
      </c>
      <c r="R226" s="121">
        <v>0.8</v>
      </c>
      <c r="S226" s="121">
        <v>9.6359999999999992</v>
      </c>
      <c r="T226" s="121">
        <v>7.008</v>
      </c>
    </row>
    <row r="227" spans="1:20">
      <c r="A227" s="121">
        <v>226</v>
      </c>
      <c r="B227" s="121">
        <v>2216240</v>
      </c>
      <c r="C227" s="121" t="s">
        <v>293</v>
      </c>
      <c r="D227" s="121" t="s">
        <v>294</v>
      </c>
      <c r="E227" s="121" t="s">
        <v>2402</v>
      </c>
      <c r="F227" s="121" t="s">
        <v>2403</v>
      </c>
      <c r="G227" s="121" t="s">
        <v>2040</v>
      </c>
      <c r="H227" s="121" t="s">
        <v>2041</v>
      </c>
      <c r="I227" s="121" t="s">
        <v>2067</v>
      </c>
      <c r="J227" s="121">
        <v>0</v>
      </c>
      <c r="K227" s="121">
        <v>0</v>
      </c>
      <c r="L227" s="121">
        <v>0</v>
      </c>
      <c r="M227" s="121">
        <v>0.3</v>
      </c>
      <c r="N227" s="121">
        <v>0</v>
      </c>
      <c r="O227" s="121">
        <v>1.1000000000000001</v>
      </c>
      <c r="P227" s="121">
        <v>0.5</v>
      </c>
      <c r="Q227" s="121">
        <v>0.3</v>
      </c>
      <c r="R227" s="121">
        <v>0.8</v>
      </c>
      <c r="S227" s="121">
        <v>9.6359999999999992</v>
      </c>
      <c r="T227" s="121">
        <v>7.008</v>
      </c>
    </row>
    <row r="228" spans="1:20">
      <c r="A228" s="121">
        <v>227</v>
      </c>
      <c r="B228" s="121">
        <v>2206319</v>
      </c>
      <c r="C228" s="121" t="s">
        <v>293</v>
      </c>
      <c r="D228" s="121" t="s">
        <v>294</v>
      </c>
      <c r="E228" s="121" t="s">
        <v>2404</v>
      </c>
      <c r="F228" s="121" t="s">
        <v>2405</v>
      </c>
      <c r="G228" s="121" t="s">
        <v>2040</v>
      </c>
      <c r="H228" s="121" t="s">
        <v>2041</v>
      </c>
      <c r="I228" s="121" t="s">
        <v>2067</v>
      </c>
      <c r="J228" s="121">
        <v>0</v>
      </c>
      <c r="K228" s="121">
        <v>0</v>
      </c>
      <c r="L228" s="121">
        <v>3.125E-2</v>
      </c>
      <c r="M228" s="121">
        <v>0.3</v>
      </c>
      <c r="N228" s="121">
        <v>0</v>
      </c>
      <c r="O228" s="121">
        <v>1.4</v>
      </c>
      <c r="P228" s="121">
        <v>0.5</v>
      </c>
      <c r="Q228" s="121">
        <v>0.33124999999999999</v>
      </c>
      <c r="R228" s="121">
        <v>0.83125000000000004</v>
      </c>
      <c r="S228" s="121">
        <v>12.263999999999999</v>
      </c>
      <c r="T228" s="121">
        <v>7.2817499999999997</v>
      </c>
    </row>
    <row r="229" spans="1:20">
      <c r="A229" s="121">
        <v>228</v>
      </c>
      <c r="B229" s="121">
        <v>2267802</v>
      </c>
      <c r="C229" s="121" t="s">
        <v>293</v>
      </c>
      <c r="D229" s="121" t="s">
        <v>294</v>
      </c>
      <c r="E229" s="121" t="s">
        <v>2406</v>
      </c>
      <c r="F229" s="121" t="s">
        <v>2407</v>
      </c>
      <c r="G229" s="121" t="s">
        <v>2040</v>
      </c>
      <c r="H229" s="121" t="s">
        <v>2041</v>
      </c>
      <c r="I229" s="121" t="s">
        <v>2098</v>
      </c>
      <c r="J229" s="121">
        <v>0</v>
      </c>
      <c r="K229" s="121">
        <v>0</v>
      </c>
      <c r="L229" s="121">
        <v>0.25</v>
      </c>
      <c r="M229" s="121">
        <v>0.4</v>
      </c>
      <c r="N229" s="121">
        <v>0</v>
      </c>
      <c r="O229" s="121">
        <v>0.92</v>
      </c>
      <c r="P229" s="121">
        <v>0.5</v>
      </c>
      <c r="Q229" s="121">
        <v>0.65</v>
      </c>
      <c r="R229" s="121">
        <v>1.1499999999999999</v>
      </c>
      <c r="S229" s="121">
        <v>8.0592000000000006</v>
      </c>
      <c r="T229" s="121">
        <v>10.074</v>
      </c>
    </row>
    <row r="230" spans="1:20">
      <c r="A230" s="121">
        <v>229</v>
      </c>
      <c r="B230" s="121">
        <v>2288917</v>
      </c>
      <c r="C230" s="121" t="s">
        <v>293</v>
      </c>
      <c r="D230" s="121" t="s">
        <v>294</v>
      </c>
      <c r="E230" s="121" t="s">
        <v>2408</v>
      </c>
      <c r="F230" s="121" t="s">
        <v>2409</v>
      </c>
      <c r="G230" s="121" t="s">
        <v>2040</v>
      </c>
      <c r="H230" s="121" t="s">
        <v>2041</v>
      </c>
      <c r="I230" s="121" t="s">
        <v>2160</v>
      </c>
      <c r="J230" s="121">
        <v>0</v>
      </c>
      <c r="K230" s="121">
        <v>0.1</v>
      </c>
      <c r="L230" s="121">
        <v>0.25</v>
      </c>
      <c r="M230" s="121">
        <v>0.4</v>
      </c>
      <c r="N230" s="121">
        <v>0</v>
      </c>
      <c r="O230" s="121">
        <v>1.1599999999999999</v>
      </c>
      <c r="P230" s="121">
        <v>0.5</v>
      </c>
      <c r="Q230" s="121">
        <v>0.75</v>
      </c>
      <c r="R230" s="121">
        <v>1.25</v>
      </c>
      <c r="S230" s="121">
        <v>10.1616</v>
      </c>
      <c r="T230" s="121">
        <v>10.95</v>
      </c>
    </row>
    <row r="231" spans="1:20">
      <c r="A231" s="121">
        <v>230</v>
      </c>
      <c r="B231" s="121">
        <v>2267804</v>
      </c>
      <c r="C231" s="121" t="s">
        <v>293</v>
      </c>
      <c r="D231" s="121" t="s">
        <v>294</v>
      </c>
      <c r="E231" s="121" t="s">
        <v>2410</v>
      </c>
      <c r="F231" s="121" t="s">
        <v>2411</v>
      </c>
      <c r="G231" s="121" t="s">
        <v>2040</v>
      </c>
      <c r="H231" s="121" t="s">
        <v>2041</v>
      </c>
      <c r="I231" s="121" t="s">
        <v>2098</v>
      </c>
      <c r="J231" s="121">
        <v>0</v>
      </c>
      <c r="K231" s="121">
        <v>0</v>
      </c>
      <c r="L231" s="121">
        <v>0.25</v>
      </c>
      <c r="M231" s="121">
        <v>0.4</v>
      </c>
      <c r="N231" s="121">
        <v>0</v>
      </c>
      <c r="O231" s="121">
        <v>0.92</v>
      </c>
      <c r="P231" s="121">
        <v>0.5</v>
      </c>
      <c r="Q231" s="121">
        <v>0.65</v>
      </c>
      <c r="R231" s="121">
        <v>1.1499999999999999</v>
      </c>
      <c r="S231" s="121">
        <v>8.0592000000000006</v>
      </c>
      <c r="T231" s="121">
        <v>10.074</v>
      </c>
    </row>
    <row r="232" spans="1:20">
      <c r="A232" s="121">
        <v>231</v>
      </c>
      <c r="B232" s="121">
        <v>2296278</v>
      </c>
      <c r="C232" s="121" t="s">
        <v>293</v>
      </c>
      <c r="D232" s="121" t="s">
        <v>294</v>
      </c>
      <c r="E232" s="121" t="s">
        <v>2412</v>
      </c>
      <c r="F232" s="121" t="s">
        <v>2413</v>
      </c>
      <c r="G232" s="121" t="s">
        <v>2040</v>
      </c>
      <c r="H232" s="121" t="s">
        <v>2041</v>
      </c>
      <c r="I232" s="121" t="s">
        <v>2098</v>
      </c>
      <c r="J232" s="121">
        <v>0</v>
      </c>
      <c r="K232" s="121">
        <v>0</v>
      </c>
      <c r="L232" s="121">
        <v>0.25</v>
      </c>
      <c r="M232" s="121">
        <v>0.4</v>
      </c>
      <c r="N232" s="121">
        <v>0</v>
      </c>
      <c r="O232" s="121">
        <v>0.92</v>
      </c>
      <c r="P232" s="121">
        <v>0.5</v>
      </c>
      <c r="Q232" s="121">
        <v>0.65</v>
      </c>
      <c r="R232" s="121">
        <v>1.1499999999999999</v>
      </c>
      <c r="S232" s="121">
        <v>8.0592000000000006</v>
      </c>
      <c r="T232" s="121">
        <v>10.074</v>
      </c>
    </row>
    <row r="233" spans="1:20">
      <c r="A233" s="121">
        <v>232</v>
      </c>
      <c r="B233" s="121">
        <v>2222759</v>
      </c>
      <c r="C233" s="121" t="s">
        <v>293</v>
      </c>
      <c r="D233" s="121" t="s">
        <v>294</v>
      </c>
      <c r="E233" s="121" t="s">
        <v>2414</v>
      </c>
      <c r="F233" s="121" t="s">
        <v>2415</v>
      </c>
      <c r="G233" s="121" t="s">
        <v>2040</v>
      </c>
      <c r="H233" s="121" t="s">
        <v>2041</v>
      </c>
      <c r="I233" s="121" t="s">
        <v>2067</v>
      </c>
      <c r="J233" s="121">
        <v>0</v>
      </c>
      <c r="K233" s="121">
        <v>0</v>
      </c>
      <c r="L233" s="121">
        <v>4.8828125E-4</v>
      </c>
      <c r="M233" s="121">
        <v>0.3</v>
      </c>
      <c r="N233" s="121">
        <v>0</v>
      </c>
      <c r="O233" s="121">
        <v>1.7</v>
      </c>
      <c r="P233" s="121">
        <v>0.5</v>
      </c>
      <c r="Q233" s="121">
        <v>0.30048828124999999</v>
      </c>
      <c r="R233" s="121">
        <v>0.80048828125000004</v>
      </c>
      <c r="S233" s="121">
        <v>14.891999999999999</v>
      </c>
      <c r="T233" s="121">
        <v>7.0122773437500001</v>
      </c>
    </row>
    <row r="234" spans="1:20">
      <c r="A234" s="121">
        <v>233</v>
      </c>
      <c r="B234" s="121">
        <v>2222760</v>
      </c>
      <c r="C234" s="121" t="s">
        <v>293</v>
      </c>
      <c r="D234" s="121" t="s">
        <v>294</v>
      </c>
      <c r="E234" s="121" t="s">
        <v>2416</v>
      </c>
      <c r="F234" s="121" t="s">
        <v>2417</v>
      </c>
      <c r="G234" s="121" t="s">
        <v>2040</v>
      </c>
      <c r="H234" s="121" t="s">
        <v>2041</v>
      </c>
      <c r="I234" s="121" t="s">
        <v>2067</v>
      </c>
      <c r="J234" s="121">
        <v>0</v>
      </c>
      <c r="K234" s="121">
        <v>0</v>
      </c>
      <c r="L234" s="121">
        <v>4.8828125E-4</v>
      </c>
      <c r="M234" s="121">
        <v>0.3</v>
      </c>
      <c r="N234" s="121">
        <v>0</v>
      </c>
      <c r="O234" s="121">
        <v>1.7</v>
      </c>
      <c r="P234" s="121">
        <v>0.5</v>
      </c>
      <c r="Q234" s="121">
        <v>0.30048828124999999</v>
      </c>
      <c r="R234" s="121">
        <v>0.80048828125000004</v>
      </c>
      <c r="S234" s="121">
        <v>14.891999999999999</v>
      </c>
      <c r="T234" s="121">
        <v>7.0122773437500001</v>
      </c>
    </row>
    <row r="235" spans="1:20">
      <c r="A235" s="121">
        <v>234</v>
      </c>
      <c r="B235" s="121">
        <v>2217667</v>
      </c>
      <c r="C235" s="121" t="s">
        <v>293</v>
      </c>
      <c r="D235" s="121" t="s">
        <v>294</v>
      </c>
      <c r="E235" s="121" t="s">
        <v>2418</v>
      </c>
      <c r="F235" s="121" t="s">
        <v>2419</v>
      </c>
      <c r="G235" s="121" t="s">
        <v>2040</v>
      </c>
      <c r="H235" s="121" t="s">
        <v>2041</v>
      </c>
      <c r="I235" s="121" t="s">
        <v>2067</v>
      </c>
      <c r="J235" s="121">
        <v>0</v>
      </c>
      <c r="K235" s="121">
        <v>0</v>
      </c>
      <c r="L235" s="121">
        <v>0</v>
      </c>
      <c r="M235" s="121">
        <v>0.3</v>
      </c>
      <c r="N235" s="121">
        <v>0</v>
      </c>
      <c r="O235" s="121">
        <v>1.32</v>
      </c>
      <c r="P235" s="121">
        <v>0.5</v>
      </c>
      <c r="Q235" s="121">
        <v>0.3</v>
      </c>
      <c r="R235" s="121">
        <v>0.8</v>
      </c>
      <c r="S235" s="121">
        <v>11.5632</v>
      </c>
      <c r="T235" s="121">
        <v>7.008</v>
      </c>
    </row>
    <row r="236" spans="1:20">
      <c r="A236" s="121">
        <v>235</v>
      </c>
      <c r="B236" s="121">
        <v>2267803</v>
      </c>
      <c r="C236" s="121" t="s">
        <v>293</v>
      </c>
      <c r="D236" s="121" t="s">
        <v>294</v>
      </c>
      <c r="E236" s="121" t="s">
        <v>2420</v>
      </c>
      <c r="F236" s="121" t="s">
        <v>2421</v>
      </c>
      <c r="G236" s="121" t="s">
        <v>2040</v>
      </c>
      <c r="H236" s="121" t="s">
        <v>2041</v>
      </c>
      <c r="I236" s="121" t="s">
        <v>2098</v>
      </c>
      <c r="J236" s="121">
        <v>0</v>
      </c>
      <c r="K236" s="121">
        <v>0</v>
      </c>
      <c r="L236" s="121">
        <v>0.25</v>
      </c>
      <c r="M236" s="121">
        <v>0.4</v>
      </c>
      <c r="N236" s="121">
        <v>0</v>
      </c>
      <c r="O236" s="121">
        <v>0.92</v>
      </c>
      <c r="P236" s="121">
        <v>0.5</v>
      </c>
      <c r="Q236" s="121">
        <v>0.65</v>
      </c>
      <c r="R236" s="121">
        <v>1.1499999999999999</v>
      </c>
      <c r="S236" s="121">
        <v>8.0592000000000006</v>
      </c>
      <c r="T236" s="121">
        <v>10.074</v>
      </c>
    </row>
    <row r="237" spans="1:20">
      <c r="A237" s="121">
        <v>236</v>
      </c>
      <c r="B237" s="121">
        <v>2270211</v>
      </c>
      <c r="C237" s="121" t="s">
        <v>293</v>
      </c>
      <c r="D237" s="121" t="s">
        <v>294</v>
      </c>
      <c r="E237" s="121" t="s">
        <v>2422</v>
      </c>
      <c r="F237" s="121" t="s">
        <v>2423</v>
      </c>
      <c r="G237" s="121" t="s">
        <v>2040</v>
      </c>
      <c r="H237" s="121" t="s">
        <v>2041</v>
      </c>
      <c r="I237" s="121" t="s">
        <v>2098</v>
      </c>
      <c r="J237" s="121">
        <v>0</v>
      </c>
      <c r="K237" s="121">
        <v>0</v>
      </c>
      <c r="L237" s="121">
        <v>0.5</v>
      </c>
      <c r="M237" s="121">
        <v>0.4</v>
      </c>
      <c r="N237" s="121">
        <v>0</v>
      </c>
      <c r="O237" s="121">
        <v>0.68</v>
      </c>
      <c r="P237" s="121">
        <v>0.5</v>
      </c>
      <c r="Q237" s="121">
        <v>0.9</v>
      </c>
      <c r="R237" s="121">
        <v>1.4</v>
      </c>
      <c r="S237" s="121">
        <v>5.9568000000000003</v>
      </c>
      <c r="T237" s="121">
        <v>12.263999999999999</v>
      </c>
    </row>
    <row r="238" spans="1:20">
      <c r="A238" s="121">
        <v>237</v>
      </c>
      <c r="B238" s="121">
        <v>2280394</v>
      </c>
      <c r="C238" s="121" t="s">
        <v>293</v>
      </c>
      <c r="D238" s="121" t="s">
        <v>294</v>
      </c>
      <c r="E238" s="121" t="s">
        <v>2424</v>
      </c>
      <c r="F238" s="121" t="s">
        <v>2425</v>
      </c>
      <c r="G238" s="121" t="s">
        <v>2040</v>
      </c>
      <c r="H238" s="121" t="s">
        <v>2041</v>
      </c>
      <c r="I238" s="121" t="s">
        <v>2067</v>
      </c>
      <c r="J238" s="121">
        <v>0</v>
      </c>
      <c r="K238" s="121">
        <v>0</v>
      </c>
      <c r="L238" s="121">
        <v>8.30078125E-3</v>
      </c>
      <c r="M238" s="121">
        <v>0.3</v>
      </c>
      <c r="N238" s="121">
        <v>0</v>
      </c>
      <c r="O238" s="121">
        <v>2.21</v>
      </c>
      <c r="P238" s="121">
        <v>0.5</v>
      </c>
      <c r="Q238" s="121">
        <v>0.30830078124999999</v>
      </c>
      <c r="R238" s="121">
        <v>0.80830078125000004</v>
      </c>
      <c r="S238" s="121">
        <v>19.3596</v>
      </c>
      <c r="T238" s="121">
        <v>7.08071484375</v>
      </c>
    </row>
    <row r="239" spans="1:20">
      <c r="A239" s="121">
        <v>238</v>
      </c>
      <c r="B239" s="121">
        <v>2278424</v>
      </c>
      <c r="C239" s="121" t="s">
        <v>293</v>
      </c>
      <c r="D239" s="121" t="s">
        <v>294</v>
      </c>
      <c r="E239" s="121" t="s">
        <v>2426</v>
      </c>
      <c r="F239" s="121" t="s">
        <v>2427</v>
      </c>
      <c r="G239" s="121" t="s">
        <v>2428</v>
      </c>
      <c r="H239" s="121" t="s">
        <v>2041</v>
      </c>
      <c r="I239" s="121" t="s">
        <v>2098</v>
      </c>
      <c r="J239" s="121">
        <v>0</v>
      </c>
      <c r="K239" s="121">
        <v>0</v>
      </c>
      <c r="L239" s="121">
        <v>6.25E-2</v>
      </c>
      <c r="M239" s="121">
        <v>0.4</v>
      </c>
      <c r="N239" s="121">
        <v>0</v>
      </c>
      <c r="O239" s="121">
        <v>0.76</v>
      </c>
      <c r="P239" s="121">
        <v>0.5</v>
      </c>
      <c r="Q239" s="121">
        <v>0.46250000000000002</v>
      </c>
      <c r="R239" s="121">
        <v>0.96250000000000002</v>
      </c>
      <c r="S239" s="121">
        <v>6.6576000000000004</v>
      </c>
      <c r="T239" s="121">
        <v>8.4314999999999998</v>
      </c>
    </row>
    <row r="240" spans="1:20">
      <c r="A240" s="121">
        <v>239</v>
      </c>
      <c r="B240" s="121">
        <v>2278426</v>
      </c>
      <c r="C240" s="121" t="s">
        <v>293</v>
      </c>
      <c r="D240" s="121" t="s">
        <v>294</v>
      </c>
      <c r="E240" s="121" t="s">
        <v>2429</v>
      </c>
      <c r="F240" s="121" t="s">
        <v>2430</v>
      </c>
      <c r="G240" s="121" t="s">
        <v>2431</v>
      </c>
      <c r="H240" s="121" t="s">
        <v>2041</v>
      </c>
      <c r="I240" s="121" t="s">
        <v>2098</v>
      </c>
      <c r="J240" s="121">
        <v>0</v>
      </c>
      <c r="K240" s="121">
        <v>0</v>
      </c>
      <c r="L240" s="121">
        <v>7.8125E-2</v>
      </c>
      <c r="M240" s="121">
        <v>0.4</v>
      </c>
      <c r="N240" s="121">
        <v>0</v>
      </c>
      <c r="O240" s="121">
        <v>0.95</v>
      </c>
      <c r="P240" s="121">
        <v>0.5</v>
      </c>
      <c r="Q240" s="121">
        <v>0.47812500000000002</v>
      </c>
      <c r="R240" s="121">
        <v>0.97812500000000002</v>
      </c>
      <c r="S240" s="121">
        <v>8.3219999999999992</v>
      </c>
      <c r="T240" s="121">
        <v>8.5683749999999996</v>
      </c>
    </row>
    <row r="241" spans="1:20">
      <c r="A241" s="121">
        <v>240</v>
      </c>
      <c r="B241" s="121">
        <v>2278425</v>
      </c>
      <c r="C241" s="121" t="s">
        <v>293</v>
      </c>
      <c r="D241" s="121" t="s">
        <v>294</v>
      </c>
      <c r="E241" s="121" t="s">
        <v>2432</v>
      </c>
      <c r="F241" s="121" t="s">
        <v>2433</v>
      </c>
      <c r="G241" s="121" t="s">
        <v>2434</v>
      </c>
      <c r="H241" s="121" t="s">
        <v>2041</v>
      </c>
      <c r="I241" s="121" t="s">
        <v>2098</v>
      </c>
      <c r="J241" s="121">
        <v>0</v>
      </c>
      <c r="K241" s="121">
        <v>0</v>
      </c>
      <c r="L241" s="121">
        <v>6.25E-2</v>
      </c>
      <c r="M241" s="121">
        <v>0.4</v>
      </c>
      <c r="N241" s="121">
        <v>0</v>
      </c>
      <c r="O241" s="121">
        <v>0.76</v>
      </c>
      <c r="P241" s="121">
        <v>0.5</v>
      </c>
      <c r="Q241" s="121">
        <v>0.46250000000000002</v>
      </c>
      <c r="R241" s="121">
        <v>0.96250000000000002</v>
      </c>
      <c r="S241" s="121">
        <v>6.6576000000000004</v>
      </c>
      <c r="T241" s="121">
        <v>8.4314999999999998</v>
      </c>
    </row>
    <row r="242" spans="1:20">
      <c r="A242" s="121">
        <v>241</v>
      </c>
      <c r="B242" s="121">
        <v>2253904</v>
      </c>
      <c r="C242" s="121" t="s">
        <v>293</v>
      </c>
      <c r="D242" s="121" t="s">
        <v>294</v>
      </c>
      <c r="E242" s="121" t="s">
        <v>2435</v>
      </c>
      <c r="F242" s="121" t="s">
        <v>2436</v>
      </c>
      <c r="G242" s="121" t="s">
        <v>2040</v>
      </c>
      <c r="H242" s="121" t="s">
        <v>2041</v>
      </c>
      <c r="I242" s="121" t="s">
        <v>2067</v>
      </c>
      <c r="J242" s="121">
        <v>0</v>
      </c>
      <c r="K242" s="121">
        <v>0</v>
      </c>
      <c r="L242" s="121">
        <v>0</v>
      </c>
      <c r="M242" s="121">
        <v>0.3</v>
      </c>
      <c r="N242" s="121">
        <v>0</v>
      </c>
      <c r="O242" s="121">
        <v>1.01</v>
      </c>
      <c r="P242" s="121">
        <v>0.5</v>
      </c>
      <c r="Q242" s="121">
        <v>0.3</v>
      </c>
      <c r="R242" s="121">
        <v>0.8</v>
      </c>
      <c r="S242" s="121">
        <v>8.8475999999999999</v>
      </c>
      <c r="T242" s="121">
        <v>7.008</v>
      </c>
    </row>
    <row r="243" spans="1:20">
      <c r="A243" s="121">
        <v>242</v>
      </c>
      <c r="B243" s="121">
        <v>2294859</v>
      </c>
      <c r="C243" s="121" t="s">
        <v>293</v>
      </c>
      <c r="D243" s="121" t="s">
        <v>294</v>
      </c>
      <c r="E243" s="121" t="s">
        <v>2437</v>
      </c>
      <c r="F243" s="121" t="s">
        <v>2438</v>
      </c>
      <c r="G243" s="121" t="s">
        <v>2040</v>
      </c>
      <c r="H243" s="121" t="s">
        <v>2041</v>
      </c>
      <c r="I243" s="121" t="s">
        <v>2098</v>
      </c>
      <c r="J243" s="121">
        <v>0</v>
      </c>
      <c r="K243" s="121">
        <v>0</v>
      </c>
      <c r="L243" s="121">
        <v>0.25</v>
      </c>
      <c r="M243" s="121">
        <v>0.4</v>
      </c>
      <c r="N243" s="121">
        <v>0</v>
      </c>
      <c r="O243" s="121">
        <v>0.92</v>
      </c>
      <c r="P243" s="121">
        <v>0.5</v>
      </c>
      <c r="Q243" s="121">
        <v>0.65</v>
      </c>
      <c r="R243" s="121">
        <v>1.1499999999999999</v>
      </c>
      <c r="S243" s="121">
        <v>8.0592000000000006</v>
      </c>
      <c r="T243" s="121">
        <v>10.074</v>
      </c>
    </row>
    <row r="244" spans="1:20">
      <c r="A244" s="121">
        <v>243</v>
      </c>
      <c r="B244" s="121">
        <v>2296279</v>
      </c>
      <c r="C244" s="121" t="s">
        <v>293</v>
      </c>
      <c r="D244" s="121" t="s">
        <v>294</v>
      </c>
      <c r="E244" s="121" t="s">
        <v>2439</v>
      </c>
      <c r="F244" s="121" t="s">
        <v>2440</v>
      </c>
      <c r="G244" s="121" t="s">
        <v>2040</v>
      </c>
      <c r="H244" s="121" t="s">
        <v>2041</v>
      </c>
      <c r="I244" s="121" t="s">
        <v>2067</v>
      </c>
      <c r="J244" s="121">
        <v>0</v>
      </c>
      <c r="K244" s="121">
        <v>0</v>
      </c>
      <c r="L244" s="121">
        <v>6.25E-2</v>
      </c>
      <c r="M244" s="121">
        <v>0.3</v>
      </c>
      <c r="N244" s="121">
        <v>0</v>
      </c>
      <c r="O244" s="121">
        <v>0.53</v>
      </c>
      <c r="P244" s="121">
        <v>0.5</v>
      </c>
      <c r="Q244" s="121">
        <v>0.36249999999999999</v>
      </c>
      <c r="R244" s="121">
        <v>0.86250000000000004</v>
      </c>
      <c r="S244" s="121">
        <v>4.6428000000000003</v>
      </c>
      <c r="T244" s="121">
        <v>7.5555000000000003</v>
      </c>
    </row>
    <row r="245" spans="1:20">
      <c r="A245" s="121">
        <v>244</v>
      </c>
      <c r="B245" s="121">
        <v>2193599</v>
      </c>
      <c r="C245" s="121" t="s">
        <v>293</v>
      </c>
      <c r="D245" s="121" t="s">
        <v>294</v>
      </c>
      <c r="E245" s="121" t="s">
        <v>2441</v>
      </c>
      <c r="F245" s="121" t="s">
        <v>2442</v>
      </c>
      <c r="G245" s="121" t="s">
        <v>2040</v>
      </c>
      <c r="H245" s="121" t="s">
        <v>2162</v>
      </c>
      <c r="I245" s="121" t="s">
        <v>2057</v>
      </c>
      <c r="J245" s="121">
        <v>0.49</v>
      </c>
      <c r="K245" s="121">
        <v>0.1</v>
      </c>
      <c r="L245" s="121">
        <v>0.125</v>
      </c>
      <c r="M245" s="121">
        <v>0.3</v>
      </c>
      <c r="N245" s="121">
        <v>0</v>
      </c>
      <c r="O245" s="121">
        <v>1.8</v>
      </c>
      <c r="P245" s="121">
        <v>0.3</v>
      </c>
      <c r="Q245" s="121">
        <v>1.0149999999999999</v>
      </c>
      <c r="R245" s="121">
        <v>1.3149999999999999</v>
      </c>
      <c r="S245" s="121">
        <v>15.768000000000001</v>
      </c>
      <c r="T245" s="121">
        <v>11.519399999999999</v>
      </c>
    </row>
    <row r="246" spans="1:20">
      <c r="A246" s="121">
        <v>245</v>
      </c>
      <c r="B246" s="121">
        <v>2193600</v>
      </c>
      <c r="C246" s="121" t="s">
        <v>293</v>
      </c>
      <c r="D246" s="121" t="s">
        <v>294</v>
      </c>
      <c r="E246" s="121" t="s">
        <v>2443</v>
      </c>
      <c r="F246" s="121" t="s">
        <v>2444</v>
      </c>
      <c r="G246" s="121" t="s">
        <v>2040</v>
      </c>
      <c r="H246" s="121" t="s">
        <v>2162</v>
      </c>
      <c r="I246" s="121" t="s">
        <v>2057</v>
      </c>
      <c r="J246" s="121">
        <v>0.49</v>
      </c>
      <c r="K246" s="121">
        <v>0.1</v>
      </c>
      <c r="L246" s="121">
        <v>0.125</v>
      </c>
      <c r="M246" s="121">
        <v>0.3</v>
      </c>
      <c r="N246" s="121">
        <v>0</v>
      </c>
      <c r="O246" s="121">
        <v>1.8</v>
      </c>
      <c r="P246" s="121">
        <v>0.3</v>
      </c>
      <c r="Q246" s="121">
        <v>1.0149999999999999</v>
      </c>
      <c r="R246" s="121">
        <v>1.3149999999999999</v>
      </c>
      <c r="S246" s="121">
        <v>15.768000000000001</v>
      </c>
      <c r="T246" s="121">
        <v>11.519399999999999</v>
      </c>
    </row>
    <row r="247" spans="1:20">
      <c r="A247" s="121">
        <v>246</v>
      </c>
      <c r="B247" s="121">
        <v>2193598</v>
      </c>
      <c r="C247" s="121" t="s">
        <v>293</v>
      </c>
      <c r="D247" s="121" t="s">
        <v>294</v>
      </c>
      <c r="E247" s="121" t="s">
        <v>2445</v>
      </c>
      <c r="F247" s="121" t="s">
        <v>2446</v>
      </c>
      <c r="G247" s="121" t="s">
        <v>2040</v>
      </c>
      <c r="H247" s="121" t="s">
        <v>2226</v>
      </c>
      <c r="I247" s="121" t="s">
        <v>2057</v>
      </c>
      <c r="J247" s="121">
        <v>0.49</v>
      </c>
      <c r="K247" s="121">
        <v>0.1</v>
      </c>
      <c r="L247" s="121">
        <v>3.125E-2</v>
      </c>
      <c r="M247" s="121">
        <v>0.3</v>
      </c>
      <c r="N247" s="121">
        <v>0</v>
      </c>
      <c r="O247" s="121">
        <v>1.4</v>
      </c>
      <c r="P247" s="121">
        <v>0.3</v>
      </c>
      <c r="Q247" s="121">
        <v>0.92125000000000001</v>
      </c>
      <c r="R247" s="121">
        <v>1.2212499999999999</v>
      </c>
      <c r="S247" s="121">
        <v>12.263999999999999</v>
      </c>
      <c r="T247" s="121">
        <v>10.69815</v>
      </c>
    </row>
    <row r="248" spans="1:20">
      <c r="A248" s="121">
        <v>247</v>
      </c>
      <c r="B248" s="121">
        <v>2198294</v>
      </c>
      <c r="C248" s="121" t="s">
        <v>293</v>
      </c>
      <c r="D248" s="121" t="s">
        <v>294</v>
      </c>
      <c r="E248" s="121" t="s">
        <v>2447</v>
      </c>
      <c r="F248" s="121" t="s">
        <v>2448</v>
      </c>
      <c r="G248" s="121" t="s">
        <v>2040</v>
      </c>
      <c r="H248" s="121" t="s">
        <v>2162</v>
      </c>
      <c r="I248" s="121" t="s">
        <v>2057</v>
      </c>
      <c r="J248" s="121">
        <v>0.49</v>
      </c>
      <c r="K248" s="121">
        <v>0.1</v>
      </c>
      <c r="L248" s="121">
        <v>6.25E-2</v>
      </c>
      <c r="M248" s="121">
        <v>0.3</v>
      </c>
      <c r="N248" s="121">
        <v>0.1</v>
      </c>
      <c r="O248" s="121">
        <v>1.77</v>
      </c>
      <c r="P248" s="121">
        <v>0.3</v>
      </c>
      <c r="Q248" s="121">
        <v>1.0525</v>
      </c>
      <c r="R248" s="121">
        <v>1.3525</v>
      </c>
      <c r="S248" s="121">
        <v>15.5052</v>
      </c>
      <c r="T248" s="121">
        <v>11.847899999999999</v>
      </c>
    </row>
    <row r="249" spans="1:20">
      <c r="A249" s="121">
        <v>248</v>
      </c>
      <c r="B249" s="121">
        <v>2198293</v>
      </c>
      <c r="C249" s="121" t="s">
        <v>293</v>
      </c>
      <c r="D249" s="121" t="s">
        <v>294</v>
      </c>
      <c r="E249" s="121" t="s">
        <v>2449</v>
      </c>
      <c r="F249" s="121" t="s">
        <v>2450</v>
      </c>
      <c r="G249" s="121" t="s">
        <v>2040</v>
      </c>
      <c r="H249" s="121" t="s">
        <v>2162</v>
      </c>
      <c r="I249" s="121" t="s">
        <v>2057</v>
      </c>
      <c r="J249" s="121">
        <v>0.49</v>
      </c>
      <c r="K249" s="121">
        <v>0.1</v>
      </c>
      <c r="L249" s="121">
        <v>6.25E-2</v>
      </c>
      <c r="M249" s="121">
        <v>0.3</v>
      </c>
      <c r="N249" s="121">
        <v>0.1</v>
      </c>
      <c r="O249" s="121">
        <v>1.77</v>
      </c>
      <c r="P249" s="121">
        <v>0.3</v>
      </c>
      <c r="Q249" s="121">
        <v>1.0525</v>
      </c>
      <c r="R249" s="121">
        <v>1.3525</v>
      </c>
      <c r="S249" s="121">
        <v>15.5052</v>
      </c>
      <c r="T249" s="121">
        <v>11.847899999999999</v>
      </c>
    </row>
    <row r="250" spans="1:20">
      <c r="A250" s="121">
        <v>249</v>
      </c>
      <c r="B250" s="121">
        <v>2198292</v>
      </c>
      <c r="C250" s="121" t="s">
        <v>293</v>
      </c>
      <c r="D250" s="121" t="s">
        <v>294</v>
      </c>
      <c r="E250" s="121" t="s">
        <v>2451</v>
      </c>
      <c r="F250" s="121" t="s">
        <v>2452</v>
      </c>
      <c r="G250" s="121" t="s">
        <v>2040</v>
      </c>
      <c r="H250" s="121" t="s">
        <v>2162</v>
      </c>
      <c r="I250" s="121" t="s">
        <v>2057</v>
      </c>
      <c r="J250" s="121">
        <v>0.49</v>
      </c>
      <c r="K250" s="121">
        <v>0.1</v>
      </c>
      <c r="L250" s="121">
        <v>6.25E-2</v>
      </c>
      <c r="M250" s="121">
        <v>0.3</v>
      </c>
      <c r="N250" s="121">
        <v>0.1</v>
      </c>
      <c r="O250" s="121">
        <v>1.77</v>
      </c>
      <c r="P250" s="121">
        <v>0.3</v>
      </c>
      <c r="Q250" s="121">
        <v>1.0525</v>
      </c>
      <c r="R250" s="121">
        <v>1.3525</v>
      </c>
      <c r="S250" s="121">
        <v>15.5052</v>
      </c>
      <c r="T250" s="121">
        <v>11.847899999999999</v>
      </c>
    </row>
    <row r="251" spans="1:20">
      <c r="A251" s="121">
        <v>250</v>
      </c>
      <c r="B251" s="121">
        <v>2198296</v>
      </c>
      <c r="C251" s="121" t="s">
        <v>293</v>
      </c>
      <c r="D251" s="121" t="s">
        <v>294</v>
      </c>
      <c r="E251" s="121" t="s">
        <v>2453</v>
      </c>
      <c r="F251" s="121" t="s">
        <v>2454</v>
      </c>
      <c r="G251" s="121" t="s">
        <v>2040</v>
      </c>
      <c r="H251" s="121" t="s">
        <v>2226</v>
      </c>
      <c r="I251" s="121" t="s">
        <v>2057</v>
      </c>
      <c r="J251" s="121">
        <v>0.49</v>
      </c>
      <c r="K251" s="121">
        <v>0</v>
      </c>
      <c r="L251" s="121">
        <v>3.125E-2</v>
      </c>
      <c r="M251" s="121">
        <v>0.3</v>
      </c>
      <c r="N251" s="121">
        <v>0</v>
      </c>
      <c r="O251" s="121">
        <v>1.73</v>
      </c>
      <c r="P251" s="121">
        <v>0.3</v>
      </c>
      <c r="Q251" s="121">
        <v>0.82125000000000004</v>
      </c>
      <c r="R251" s="121">
        <v>1.1212500000000001</v>
      </c>
      <c r="S251" s="121">
        <v>15.1548</v>
      </c>
      <c r="T251" s="121">
        <v>9.8221500000000006</v>
      </c>
    </row>
    <row r="252" spans="1:20">
      <c r="A252" s="121">
        <v>251</v>
      </c>
      <c r="B252" s="121">
        <v>2198291</v>
      </c>
      <c r="C252" s="121" t="s">
        <v>293</v>
      </c>
      <c r="D252" s="121" t="s">
        <v>294</v>
      </c>
      <c r="E252" s="121" t="s">
        <v>2455</v>
      </c>
      <c r="F252" s="121" t="s">
        <v>2456</v>
      </c>
      <c r="G252" s="121" t="s">
        <v>2040</v>
      </c>
      <c r="H252" s="121" t="s">
        <v>2162</v>
      </c>
      <c r="I252" s="121" t="s">
        <v>2160</v>
      </c>
      <c r="J252" s="121">
        <v>0.49</v>
      </c>
      <c r="K252" s="121">
        <v>0.1</v>
      </c>
      <c r="L252" s="121">
        <v>0.25</v>
      </c>
      <c r="M252" s="121">
        <v>0.4</v>
      </c>
      <c r="N252" s="121">
        <v>0.1</v>
      </c>
      <c r="O252" s="121">
        <v>2.11</v>
      </c>
      <c r="P252" s="121">
        <v>0.3</v>
      </c>
      <c r="Q252" s="121">
        <v>1.34</v>
      </c>
      <c r="R252" s="121">
        <v>1.64</v>
      </c>
      <c r="S252" s="121">
        <v>18.483599999999999</v>
      </c>
      <c r="T252" s="121">
        <v>14.366400000000001</v>
      </c>
    </row>
    <row r="253" spans="1:20">
      <c r="A253" s="121">
        <v>252</v>
      </c>
      <c r="B253" s="121">
        <v>2198295</v>
      </c>
      <c r="C253" s="121" t="s">
        <v>293</v>
      </c>
      <c r="D253" s="121" t="s">
        <v>294</v>
      </c>
      <c r="E253" s="121" t="s">
        <v>2457</v>
      </c>
      <c r="F253" s="121" t="s">
        <v>2458</v>
      </c>
      <c r="G253" s="121" t="s">
        <v>2040</v>
      </c>
      <c r="H253" s="121" t="s">
        <v>2226</v>
      </c>
      <c r="I253" s="121" t="s">
        <v>2057</v>
      </c>
      <c r="J253" s="121">
        <v>0.49</v>
      </c>
      <c r="K253" s="121">
        <v>0</v>
      </c>
      <c r="L253" s="121">
        <v>0.125</v>
      </c>
      <c r="M253" s="121">
        <v>0.3</v>
      </c>
      <c r="N253" s="121">
        <v>0</v>
      </c>
      <c r="O253" s="121">
        <v>2.06</v>
      </c>
      <c r="P253" s="121">
        <v>0.3</v>
      </c>
      <c r="Q253" s="121">
        <v>0.91500000000000004</v>
      </c>
      <c r="R253" s="121">
        <v>1.2150000000000001</v>
      </c>
      <c r="S253" s="121">
        <v>18.0456</v>
      </c>
      <c r="T253" s="121">
        <v>10.6434</v>
      </c>
    </row>
    <row r="254" spans="1:20">
      <c r="A254" s="121">
        <v>253</v>
      </c>
      <c r="B254" s="121">
        <v>2193944</v>
      </c>
      <c r="C254" s="121" t="s">
        <v>293</v>
      </c>
      <c r="D254" s="121" t="s">
        <v>294</v>
      </c>
      <c r="E254" s="121" t="s">
        <v>2459</v>
      </c>
      <c r="F254" s="121" t="s">
        <v>2460</v>
      </c>
      <c r="G254" s="121" t="s">
        <v>2040</v>
      </c>
      <c r="H254" s="121" t="s">
        <v>2162</v>
      </c>
      <c r="I254" s="121" t="s">
        <v>2057</v>
      </c>
      <c r="J254" s="121">
        <v>0.24</v>
      </c>
      <c r="K254" s="121">
        <v>0</v>
      </c>
      <c r="L254" s="121">
        <v>0</v>
      </c>
      <c r="M254" s="121">
        <v>0.3</v>
      </c>
      <c r="N254" s="121">
        <v>0</v>
      </c>
      <c r="O254" s="121">
        <v>1.6</v>
      </c>
      <c r="P254" s="121">
        <v>0.3</v>
      </c>
      <c r="Q254" s="121">
        <v>0.54</v>
      </c>
      <c r="R254" s="121">
        <v>0.84</v>
      </c>
      <c r="S254" s="121">
        <v>14.016</v>
      </c>
      <c r="T254" s="121">
        <v>7.3583999999999996</v>
      </c>
    </row>
    <row r="255" spans="1:20">
      <c r="A255" s="121">
        <v>254</v>
      </c>
      <c r="B255" s="121">
        <v>2193946</v>
      </c>
      <c r="C255" s="121" t="s">
        <v>293</v>
      </c>
      <c r="D255" s="121" t="s">
        <v>294</v>
      </c>
      <c r="E255" s="121" t="s">
        <v>2461</v>
      </c>
      <c r="F255" s="121" t="s">
        <v>2462</v>
      </c>
      <c r="G255" s="121" t="s">
        <v>2040</v>
      </c>
      <c r="H255" s="121" t="s">
        <v>2162</v>
      </c>
      <c r="I255" s="121" t="s">
        <v>2057</v>
      </c>
      <c r="J255" s="121">
        <v>0.24</v>
      </c>
      <c r="K255" s="121">
        <v>0</v>
      </c>
      <c r="L255" s="121">
        <v>0</v>
      </c>
      <c r="M255" s="121">
        <v>0.3</v>
      </c>
      <c r="N255" s="121">
        <v>0</v>
      </c>
      <c r="O255" s="121">
        <v>1.6</v>
      </c>
      <c r="P255" s="121">
        <v>0.3</v>
      </c>
      <c r="Q255" s="121">
        <v>0.54</v>
      </c>
      <c r="R255" s="121">
        <v>0.84</v>
      </c>
      <c r="S255" s="121">
        <v>14.016</v>
      </c>
      <c r="T255" s="121">
        <v>7.3583999999999996</v>
      </c>
    </row>
    <row r="256" spans="1:20">
      <c r="A256" s="121">
        <v>255</v>
      </c>
      <c r="B256" s="121">
        <v>2187196</v>
      </c>
      <c r="C256" s="121" t="s">
        <v>293</v>
      </c>
      <c r="D256" s="121" t="s">
        <v>294</v>
      </c>
      <c r="E256" s="121" t="s">
        <v>2463</v>
      </c>
      <c r="F256" s="121" t="s">
        <v>2464</v>
      </c>
      <c r="G256" s="121" t="s">
        <v>2040</v>
      </c>
      <c r="H256" s="121" t="s">
        <v>2162</v>
      </c>
      <c r="I256" s="121" t="s">
        <v>2057</v>
      </c>
      <c r="J256" s="121">
        <v>0.25</v>
      </c>
      <c r="K256" s="121">
        <v>0.1</v>
      </c>
      <c r="L256" s="121">
        <v>3.125E-2</v>
      </c>
      <c r="M256" s="121">
        <v>0.3</v>
      </c>
      <c r="N256" s="121">
        <v>0</v>
      </c>
      <c r="O256" s="121">
        <v>1.3</v>
      </c>
      <c r="P256" s="121">
        <v>0.3</v>
      </c>
      <c r="Q256" s="121">
        <v>0.68125000000000002</v>
      </c>
      <c r="R256" s="121">
        <v>0.98124999999999996</v>
      </c>
      <c r="S256" s="121">
        <v>11.388</v>
      </c>
      <c r="T256" s="121">
        <v>8.5957500000000007</v>
      </c>
    </row>
    <row r="257" spans="1:20">
      <c r="A257" s="121">
        <v>256</v>
      </c>
      <c r="B257" s="121">
        <v>2187197</v>
      </c>
      <c r="C257" s="121" t="s">
        <v>293</v>
      </c>
      <c r="D257" s="121" t="s">
        <v>294</v>
      </c>
      <c r="E257" s="121" t="s">
        <v>2465</v>
      </c>
      <c r="F257" s="121" t="s">
        <v>2466</v>
      </c>
      <c r="G257" s="121" t="s">
        <v>2040</v>
      </c>
      <c r="H257" s="121" t="s">
        <v>2162</v>
      </c>
      <c r="I257" s="121" t="s">
        <v>2057</v>
      </c>
      <c r="J257" s="121">
        <v>0.25</v>
      </c>
      <c r="K257" s="121">
        <v>0.1</v>
      </c>
      <c r="L257" s="121">
        <v>3.125E-2</v>
      </c>
      <c r="M257" s="121">
        <v>0.3</v>
      </c>
      <c r="N257" s="121">
        <v>0.1</v>
      </c>
      <c r="O257" s="121">
        <v>1.55</v>
      </c>
      <c r="P257" s="121">
        <v>0.3</v>
      </c>
      <c r="Q257" s="121">
        <v>0.78125</v>
      </c>
      <c r="R257" s="121">
        <v>1.08125</v>
      </c>
      <c r="S257" s="121">
        <v>13.577999999999999</v>
      </c>
      <c r="T257" s="121">
        <v>9.4717500000000001</v>
      </c>
    </row>
    <row r="258" spans="1:20">
      <c r="A258" s="121">
        <v>257</v>
      </c>
      <c r="B258" s="121">
        <v>2187198</v>
      </c>
      <c r="C258" s="121" t="s">
        <v>293</v>
      </c>
      <c r="D258" s="121" t="s">
        <v>294</v>
      </c>
      <c r="E258" s="121" t="s">
        <v>2467</v>
      </c>
      <c r="F258" s="121" t="s">
        <v>2468</v>
      </c>
      <c r="G258" s="121" t="s">
        <v>2040</v>
      </c>
      <c r="H258" s="121" t="s">
        <v>2162</v>
      </c>
      <c r="I258" s="121" t="s">
        <v>2057</v>
      </c>
      <c r="J258" s="121">
        <v>0.25</v>
      </c>
      <c r="K258" s="121">
        <v>0.1</v>
      </c>
      <c r="L258" s="121">
        <v>3.125E-2</v>
      </c>
      <c r="M258" s="121">
        <v>0.3</v>
      </c>
      <c r="N258" s="121">
        <v>0</v>
      </c>
      <c r="O258" s="121">
        <v>1.04</v>
      </c>
      <c r="P258" s="121">
        <v>0.3</v>
      </c>
      <c r="Q258" s="121">
        <v>0.68125000000000002</v>
      </c>
      <c r="R258" s="121">
        <v>0.98124999999999996</v>
      </c>
      <c r="S258" s="121">
        <v>9.1104000000000003</v>
      </c>
      <c r="T258" s="121">
        <v>8.5957500000000007</v>
      </c>
    </row>
    <row r="259" spans="1:20">
      <c r="A259" s="121">
        <v>258</v>
      </c>
      <c r="B259" s="121">
        <v>2203789</v>
      </c>
      <c r="C259" s="121" t="s">
        <v>293</v>
      </c>
      <c r="D259" s="121" t="s">
        <v>294</v>
      </c>
      <c r="E259" s="121" t="s">
        <v>2469</v>
      </c>
      <c r="F259" s="121" t="s">
        <v>2470</v>
      </c>
      <c r="G259" s="121" t="s">
        <v>2040</v>
      </c>
      <c r="H259" s="121" t="s">
        <v>2229</v>
      </c>
      <c r="I259" s="121" t="s">
        <v>2160</v>
      </c>
      <c r="J259" s="121">
        <v>0</v>
      </c>
      <c r="K259" s="121">
        <v>0</v>
      </c>
      <c r="L259" s="121">
        <v>0.25</v>
      </c>
      <c r="M259" s="121">
        <v>0.4</v>
      </c>
      <c r="N259" s="121">
        <v>0</v>
      </c>
      <c r="O259" s="121">
        <v>2.1</v>
      </c>
      <c r="P259" s="121">
        <v>1</v>
      </c>
      <c r="Q259" s="121">
        <v>0.65</v>
      </c>
      <c r="R259" s="121">
        <v>1.65</v>
      </c>
      <c r="S259" s="121">
        <v>18.396000000000001</v>
      </c>
      <c r="T259" s="121">
        <v>14.454000000000001</v>
      </c>
    </row>
    <row r="260" spans="1:20">
      <c r="A260" s="121">
        <v>259</v>
      </c>
      <c r="B260" s="121">
        <v>2203788</v>
      </c>
      <c r="C260" s="121" t="s">
        <v>293</v>
      </c>
      <c r="D260" s="121" t="s">
        <v>294</v>
      </c>
      <c r="E260" s="121" t="s">
        <v>2471</v>
      </c>
      <c r="F260" s="121" t="s">
        <v>2472</v>
      </c>
      <c r="G260" s="121" t="s">
        <v>2040</v>
      </c>
      <c r="H260" s="121" t="s">
        <v>2229</v>
      </c>
      <c r="I260" s="121" t="s">
        <v>2160</v>
      </c>
      <c r="J260" s="121">
        <v>0</v>
      </c>
      <c r="K260" s="121">
        <v>0</v>
      </c>
      <c r="L260" s="121">
        <v>0.25</v>
      </c>
      <c r="M260" s="121">
        <v>0.4</v>
      </c>
      <c r="N260" s="121">
        <v>0</v>
      </c>
      <c r="O260" s="121">
        <v>2.1</v>
      </c>
      <c r="P260" s="121">
        <v>1</v>
      </c>
      <c r="Q260" s="121">
        <v>0.65</v>
      </c>
      <c r="R260" s="121">
        <v>1.65</v>
      </c>
      <c r="S260" s="121">
        <v>18.396000000000001</v>
      </c>
      <c r="T260" s="121">
        <v>14.454000000000001</v>
      </c>
    </row>
    <row r="261" spans="1:20">
      <c r="A261" s="121">
        <v>260</v>
      </c>
      <c r="B261" s="121">
        <v>2198727</v>
      </c>
      <c r="C261" s="121" t="s">
        <v>293</v>
      </c>
      <c r="D261" s="121" t="s">
        <v>294</v>
      </c>
      <c r="E261" s="121" t="s">
        <v>2473</v>
      </c>
      <c r="F261" s="121" t="s">
        <v>2474</v>
      </c>
      <c r="G261" s="121" t="s">
        <v>2040</v>
      </c>
      <c r="H261" s="121" t="s">
        <v>2226</v>
      </c>
      <c r="I261" s="121" t="s">
        <v>2057</v>
      </c>
      <c r="J261" s="121">
        <v>0.74</v>
      </c>
      <c r="K261" s="121">
        <v>0.1</v>
      </c>
      <c r="L261" s="121">
        <v>0.25</v>
      </c>
      <c r="M261" s="121">
        <v>0.3</v>
      </c>
      <c r="N261" s="121">
        <v>0</v>
      </c>
      <c r="O261" s="121">
        <v>2.2000000000000002</v>
      </c>
      <c r="P261" s="121">
        <v>0.3</v>
      </c>
      <c r="Q261" s="121">
        <v>1.39</v>
      </c>
      <c r="R261" s="121">
        <v>1.69</v>
      </c>
      <c r="S261" s="121">
        <v>19.271999999999998</v>
      </c>
      <c r="T261" s="121">
        <v>14.804399999999999</v>
      </c>
    </row>
    <row r="262" spans="1:20">
      <c r="A262" s="121">
        <v>261</v>
      </c>
      <c r="B262" s="121">
        <v>2198726</v>
      </c>
      <c r="C262" s="121" t="s">
        <v>293</v>
      </c>
      <c r="D262" s="121" t="s">
        <v>294</v>
      </c>
      <c r="E262" s="121" t="s">
        <v>2475</v>
      </c>
      <c r="F262" s="121" t="s">
        <v>2476</v>
      </c>
      <c r="G262" s="121" t="s">
        <v>2040</v>
      </c>
      <c r="H262" s="121" t="s">
        <v>2162</v>
      </c>
      <c r="I262" s="121" t="s">
        <v>2057</v>
      </c>
      <c r="J262" s="121">
        <v>0.74</v>
      </c>
      <c r="K262" s="121">
        <v>0.1</v>
      </c>
      <c r="L262" s="121">
        <v>0.375</v>
      </c>
      <c r="M262" s="121">
        <v>0.3</v>
      </c>
      <c r="N262" s="121">
        <v>0</v>
      </c>
      <c r="O262" s="121">
        <v>2.4</v>
      </c>
      <c r="P262" s="121">
        <v>0.3</v>
      </c>
      <c r="Q262" s="121">
        <v>1.5149999999999999</v>
      </c>
      <c r="R262" s="121">
        <v>1.8149999999999999</v>
      </c>
      <c r="S262" s="121">
        <v>21.024000000000001</v>
      </c>
      <c r="T262" s="121">
        <v>15.8994</v>
      </c>
    </row>
    <row r="263" spans="1:20">
      <c r="A263" s="121">
        <v>262</v>
      </c>
      <c r="B263" s="121">
        <v>2236050</v>
      </c>
      <c r="C263" s="121" t="s">
        <v>293</v>
      </c>
      <c r="D263" s="121" t="s">
        <v>294</v>
      </c>
      <c r="E263" s="121" t="s">
        <v>2477</v>
      </c>
      <c r="F263" s="121" t="s">
        <v>2478</v>
      </c>
      <c r="G263" s="121" t="s">
        <v>2040</v>
      </c>
      <c r="H263" s="121" t="s">
        <v>2226</v>
      </c>
      <c r="I263" s="121" t="s">
        <v>2160</v>
      </c>
      <c r="J263" s="121">
        <v>0.91</v>
      </c>
      <c r="K263" s="121">
        <v>0</v>
      </c>
      <c r="L263" s="121">
        <v>0.25</v>
      </c>
      <c r="M263" s="121">
        <v>0.4</v>
      </c>
      <c r="N263" s="121">
        <v>0</v>
      </c>
      <c r="O263" s="121">
        <v>2</v>
      </c>
      <c r="P263" s="121">
        <v>0.3</v>
      </c>
      <c r="Q263" s="121">
        <v>1.56</v>
      </c>
      <c r="R263" s="121">
        <v>1.86</v>
      </c>
      <c r="S263" s="121">
        <v>17.52</v>
      </c>
      <c r="T263" s="121">
        <v>16.293600000000001</v>
      </c>
    </row>
    <row r="264" spans="1:20">
      <c r="A264" s="121">
        <v>263</v>
      </c>
      <c r="B264" s="121">
        <v>2234504</v>
      </c>
      <c r="C264" s="121" t="s">
        <v>293</v>
      </c>
      <c r="D264" s="121" t="s">
        <v>294</v>
      </c>
      <c r="E264" s="121" t="s">
        <v>2479</v>
      </c>
      <c r="F264" s="121" t="s">
        <v>2480</v>
      </c>
      <c r="G264" s="121" t="s">
        <v>2040</v>
      </c>
      <c r="H264" s="121" t="s">
        <v>2162</v>
      </c>
      <c r="I264" s="121" t="s">
        <v>2160</v>
      </c>
      <c r="J264" s="121">
        <v>0.91</v>
      </c>
      <c r="K264" s="121">
        <v>0.1</v>
      </c>
      <c r="L264" s="121">
        <v>0.25</v>
      </c>
      <c r="M264" s="121">
        <v>0.4</v>
      </c>
      <c r="N264" s="121">
        <v>0.1</v>
      </c>
      <c r="O264" s="121">
        <v>2.1</v>
      </c>
      <c r="P264" s="121">
        <v>0.3</v>
      </c>
      <c r="Q264" s="121">
        <v>1.76</v>
      </c>
      <c r="R264" s="121">
        <v>2.06</v>
      </c>
      <c r="S264" s="121">
        <v>18.396000000000001</v>
      </c>
      <c r="T264" s="121">
        <v>18.0456</v>
      </c>
    </row>
    <row r="265" spans="1:20">
      <c r="A265" s="121">
        <v>264</v>
      </c>
      <c r="B265" s="121">
        <v>2236051</v>
      </c>
      <c r="C265" s="121" t="s">
        <v>293</v>
      </c>
      <c r="D265" s="121" t="s">
        <v>294</v>
      </c>
      <c r="E265" s="121" t="s">
        <v>2481</v>
      </c>
      <c r="F265" s="121" t="s">
        <v>2482</v>
      </c>
      <c r="G265" s="121" t="s">
        <v>2040</v>
      </c>
      <c r="H265" s="121" t="s">
        <v>2162</v>
      </c>
      <c r="I265" s="121" t="s">
        <v>2160</v>
      </c>
      <c r="J265" s="121">
        <v>0.91</v>
      </c>
      <c r="K265" s="121">
        <v>0.1</v>
      </c>
      <c r="L265" s="121">
        <v>0.375</v>
      </c>
      <c r="M265" s="121">
        <v>0.4</v>
      </c>
      <c r="N265" s="121">
        <v>0.1</v>
      </c>
      <c r="O265" s="121">
        <v>2</v>
      </c>
      <c r="P265" s="121">
        <v>0.3</v>
      </c>
      <c r="Q265" s="121">
        <v>1.885</v>
      </c>
      <c r="R265" s="121">
        <v>2.1850000000000001</v>
      </c>
      <c r="S265" s="121">
        <v>17.52</v>
      </c>
      <c r="T265" s="121">
        <v>19.140599999999999</v>
      </c>
    </row>
    <row r="266" spans="1:20">
      <c r="A266" s="121">
        <v>265</v>
      </c>
      <c r="B266" s="121">
        <v>2203787</v>
      </c>
      <c r="C266" s="121" t="s">
        <v>293</v>
      </c>
      <c r="D266" s="121" t="s">
        <v>294</v>
      </c>
      <c r="E266" s="121" t="s">
        <v>2483</v>
      </c>
      <c r="F266" s="121" t="s">
        <v>2484</v>
      </c>
      <c r="G266" s="121" t="s">
        <v>2040</v>
      </c>
      <c r="H266" s="121" t="s">
        <v>2229</v>
      </c>
      <c r="I266" s="121" t="s">
        <v>2160</v>
      </c>
      <c r="J266" s="121">
        <v>0</v>
      </c>
      <c r="K266" s="121">
        <v>0</v>
      </c>
      <c r="L266" s="121">
        <v>0.25</v>
      </c>
      <c r="M266" s="121">
        <v>0.4</v>
      </c>
      <c r="N266" s="121">
        <v>0</v>
      </c>
      <c r="O266" s="121">
        <v>2</v>
      </c>
      <c r="P266" s="121">
        <v>1</v>
      </c>
      <c r="Q266" s="121">
        <v>0.65</v>
      </c>
      <c r="R266" s="121">
        <v>1.65</v>
      </c>
      <c r="S266" s="121">
        <v>17.52</v>
      </c>
      <c r="T266" s="121">
        <v>14.454000000000001</v>
      </c>
    </row>
    <row r="267" spans="1:20">
      <c r="A267" s="121">
        <v>266</v>
      </c>
      <c r="B267" s="121">
        <v>2203786</v>
      </c>
      <c r="C267" s="121" t="s">
        <v>293</v>
      </c>
      <c r="D267" s="121" t="s">
        <v>294</v>
      </c>
      <c r="E267" s="121" t="s">
        <v>2485</v>
      </c>
      <c r="F267" s="121" t="s">
        <v>2486</v>
      </c>
      <c r="G267" s="121" t="s">
        <v>2040</v>
      </c>
      <c r="H267" s="121" t="s">
        <v>2229</v>
      </c>
      <c r="I267" s="121" t="s">
        <v>2160</v>
      </c>
      <c r="J267" s="121">
        <v>0</v>
      </c>
      <c r="K267" s="121">
        <v>0</v>
      </c>
      <c r="L267" s="121">
        <v>0.25</v>
      </c>
      <c r="M267" s="121">
        <v>0.4</v>
      </c>
      <c r="N267" s="121">
        <v>0</v>
      </c>
      <c r="O267" s="121">
        <v>2</v>
      </c>
      <c r="P267" s="121">
        <v>1</v>
      </c>
      <c r="Q267" s="121">
        <v>0.65</v>
      </c>
      <c r="R267" s="121">
        <v>1.65</v>
      </c>
      <c r="S267" s="121">
        <v>17.52</v>
      </c>
      <c r="T267" s="121">
        <v>14.454000000000001</v>
      </c>
    </row>
    <row r="268" spans="1:20">
      <c r="A268" s="121">
        <v>267</v>
      </c>
      <c r="B268" s="121">
        <v>2203785</v>
      </c>
      <c r="C268" s="121" t="s">
        <v>293</v>
      </c>
      <c r="D268" s="121" t="s">
        <v>294</v>
      </c>
      <c r="E268" s="121" t="s">
        <v>2487</v>
      </c>
      <c r="F268" s="121" t="s">
        <v>2488</v>
      </c>
      <c r="G268" s="121" t="s">
        <v>2040</v>
      </c>
      <c r="H268" s="121" t="s">
        <v>2229</v>
      </c>
      <c r="I268" s="121" t="s">
        <v>2160</v>
      </c>
      <c r="J268" s="121">
        <v>0</v>
      </c>
      <c r="K268" s="121">
        <v>0</v>
      </c>
      <c r="L268" s="121">
        <v>0.25</v>
      </c>
      <c r="M268" s="121">
        <v>0.4</v>
      </c>
      <c r="N268" s="121">
        <v>0</v>
      </c>
      <c r="O268" s="121">
        <v>2</v>
      </c>
      <c r="P268" s="121">
        <v>1</v>
      </c>
      <c r="Q268" s="121">
        <v>0.65</v>
      </c>
      <c r="R268" s="121">
        <v>1.65</v>
      </c>
      <c r="S268" s="121">
        <v>17.52</v>
      </c>
      <c r="T268" s="121">
        <v>14.454000000000001</v>
      </c>
    </row>
    <row r="269" spans="1:20">
      <c r="A269" s="121">
        <v>268</v>
      </c>
      <c r="B269" s="121">
        <v>2209519</v>
      </c>
      <c r="C269" s="121" t="s">
        <v>293</v>
      </c>
      <c r="D269" s="121" t="s">
        <v>294</v>
      </c>
      <c r="E269" s="121" t="s">
        <v>2489</v>
      </c>
      <c r="F269" s="121" t="s">
        <v>2490</v>
      </c>
      <c r="G269" s="121" t="s">
        <v>2040</v>
      </c>
      <c r="H269" s="121" t="s">
        <v>2162</v>
      </c>
      <c r="I269" s="121" t="s">
        <v>2067</v>
      </c>
      <c r="J269" s="121">
        <v>0.11</v>
      </c>
      <c r="K269" s="121">
        <v>0</v>
      </c>
      <c r="L269" s="121">
        <v>3.125E-2</v>
      </c>
      <c r="M269" s="121">
        <v>0.3</v>
      </c>
      <c r="N269" s="121">
        <v>0.1</v>
      </c>
      <c r="O269" s="121">
        <v>1.03</v>
      </c>
      <c r="P269" s="121">
        <v>0.3</v>
      </c>
      <c r="Q269" s="121">
        <v>0.54125000000000001</v>
      </c>
      <c r="R269" s="121">
        <v>0.84125000000000005</v>
      </c>
      <c r="S269" s="121">
        <v>9.0228000000000002</v>
      </c>
      <c r="T269" s="121">
        <v>7.3693499999999998</v>
      </c>
    </row>
    <row r="270" spans="1:20">
      <c r="A270" s="121">
        <v>269</v>
      </c>
      <c r="B270" s="121">
        <v>2225605</v>
      </c>
      <c r="C270" s="121" t="s">
        <v>293</v>
      </c>
      <c r="D270" s="121" t="s">
        <v>294</v>
      </c>
      <c r="E270" s="121" t="s">
        <v>2491</v>
      </c>
      <c r="F270" s="121" t="s">
        <v>2492</v>
      </c>
      <c r="G270" s="121" t="s">
        <v>2040</v>
      </c>
      <c r="H270" s="121" t="s">
        <v>2162</v>
      </c>
      <c r="I270" s="121" t="s">
        <v>2067</v>
      </c>
      <c r="J270" s="121">
        <v>0.11</v>
      </c>
      <c r="K270" s="121">
        <v>0</v>
      </c>
      <c r="L270" s="121">
        <v>3.125E-2</v>
      </c>
      <c r="M270" s="121">
        <v>0.3</v>
      </c>
      <c r="N270" s="121">
        <v>0</v>
      </c>
      <c r="O270" s="121">
        <v>1.1000000000000001</v>
      </c>
      <c r="P270" s="121">
        <v>0.3</v>
      </c>
      <c r="Q270" s="121">
        <v>0.44124999999999998</v>
      </c>
      <c r="R270" s="121">
        <v>0.74124999999999996</v>
      </c>
      <c r="S270" s="121">
        <v>9.6359999999999992</v>
      </c>
      <c r="T270" s="121">
        <v>6.4933500000000004</v>
      </c>
    </row>
    <row r="271" spans="1:20">
      <c r="A271" s="121">
        <v>270</v>
      </c>
      <c r="B271" s="121">
        <v>2225606</v>
      </c>
      <c r="C271" s="121" t="s">
        <v>293</v>
      </c>
      <c r="D271" s="121" t="s">
        <v>294</v>
      </c>
      <c r="E271" s="121" t="s">
        <v>2493</v>
      </c>
      <c r="F271" s="121" t="s">
        <v>2494</v>
      </c>
      <c r="G271" s="121" t="s">
        <v>2040</v>
      </c>
      <c r="H271" s="121" t="s">
        <v>2162</v>
      </c>
      <c r="I271" s="121" t="s">
        <v>2067</v>
      </c>
      <c r="J271" s="121">
        <v>0.11</v>
      </c>
      <c r="K271" s="121">
        <v>0</v>
      </c>
      <c r="L271" s="121">
        <v>3.125E-2</v>
      </c>
      <c r="M271" s="121">
        <v>0.3</v>
      </c>
      <c r="N271" s="121">
        <v>0</v>
      </c>
      <c r="O271" s="121">
        <v>1.1000000000000001</v>
      </c>
      <c r="P271" s="121">
        <v>0.3</v>
      </c>
      <c r="Q271" s="121">
        <v>0.44124999999999998</v>
      </c>
      <c r="R271" s="121">
        <v>0.74124999999999996</v>
      </c>
      <c r="S271" s="121">
        <v>9.6359999999999992</v>
      </c>
      <c r="T271" s="121">
        <v>6.4933500000000004</v>
      </c>
    </row>
    <row r="272" spans="1:20">
      <c r="A272" s="121">
        <v>271</v>
      </c>
      <c r="B272" s="121">
        <v>2225604</v>
      </c>
      <c r="C272" s="121" t="s">
        <v>293</v>
      </c>
      <c r="D272" s="121" t="s">
        <v>294</v>
      </c>
      <c r="E272" s="121" t="s">
        <v>2495</v>
      </c>
      <c r="F272" s="121" t="s">
        <v>2496</v>
      </c>
      <c r="G272" s="121" t="s">
        <v>2040</v>
      </c>
      <c r="H272" s="121" t="s">
        <v>2162</v>
      </c>
      <c r="I272" s="121" t="s">
        <v>2067</v>
      </c>
      <c r="J272" s="121">
        <v>0.11</v>
      </c>
      <c r="K272" s="121">
        <v>0</v>
      </c>
      <c r="L272" s="121">
        <v>3.125E-2</v>
      </c>
      <c r="M272" s="121">
        <v>0.3</v>
      </c>
      <c r="N272" s="121">
        <v>0</v>
      </c>
      <c r="O272" s="121">
        <v>1.1000000000000001</v>
      </c>
      <c r="P272" s="121">
        <v>0.3</v>
      </c>
      <c r="Q272" s="121">
        <v>0.44124999999999998</v>
      </c>
      <c r="R272" s="121">
        <v>0.74124999999999996</v>
      </c>
      <c r="S272" s="121">
        <v>9.6359999999999992</v>
      </c>
      <c r="T272" s="121">
        <v>6.4933500000000004</v>
      </c>
    </row>
    <row r="273" spans="1:20">
      <c r="A273" s="121">
        <v>272</v>
      </c>
      <c r="B273" s="121">
        <v>2210279</v>
      </c>
      <c r="C273" s="121" t="s">
        <v>293</v>
      </c>
      <c r="D273" s="121" t="s">
        <v>294</v>
      </c>
      <c r="E273" s="121" t="s">
        <v>2497</v>
      </c>
      <c r="F273" s="121" t="s">
        <v>2498</v>
      </c>
      <c r="G273" s="121" t="s">
        <v>2040</v>
      </c>
      <c r="H273" s="121" t="s">
        <v>2162</v>
      </c>
      <c r="I273" s="121" t="s">
        <v>2057</v>
      </c>
      <c r="J273" s="121">
        <v>0.25</v>
      </c>
      <c r="K273" s="121">
        <v>0.1</v>
      </c>
      <c r="L273" s="121">
        <v>6.25E-2</v>
      </c>
      <c r="M273" s="121">
        <v>0.3</v>
      </c>
      <c r="N273" s="121">
        <v>0</v>
      </c>
      <c r="O273" s="121">
        <v>1.4</v>
      </c>
      <c r="P273" s="121">
        <v>0.3</v>
      </c>
      <c r="Q273" s="121">
        <v>0.71250000000000002</v>
      </c>
      <c r="R273" s="121">
        <v>1.0125</v>
      </c>
      <c r="S273" s="121">
        <v>12.263999999999999</v>
      </c>
      <c r="T273" s="121">
        <v>8.8695000000000004</v>
      </c>
    </row>
    <row r="274" spans="1:20">
      <c r="A274" s="121">
        <v>273</v>
      </c>
      <c r="B274" s="121">
        <v>2210278</v>
      </c>
      <c r="C274" s="121" t="s">
        <v>293</v>
      </c>
      <c r="D274" s="121" t="s">
        <v>294</v>
      </c>
      <c r="E274" s="121" t="s">
        <v>2499</v>
      </c>
      <c r="F274" s="121" t="s">
        <v>2500</v>
      </c>
      <c r="G274" s="121" t="s">
        <v>2040</v>
      </c>
      <c r="H274" s="121" t="s">
        <v>2162</v>
      </c>
      <c r="I274" s="121" t="s">
        <v>2057</v>
      </c>
      <c r="J274" s="121">
        <v>0.25</v>
      </c>
      <c r="K274" s="121">
        <v>0.1</v>
      </c>
      <c r="L274" s="121">
        <v>6.25E-2</v>
      </c>
      <c r="M274" s="121">
        <v>0.3</v>
      </c>
      <c r="N274" s="121">
        <v>0</v>
      </c>
      <c r="O274" s="121">
        <v>1.4</v>
      </c>
      <c r="P274" s="121">
        <v>0.3</v>
      </c>
      <c r="Q274" s="121">
        <v>0.71250000000000002</v>
      </c>
      <c r="R274" s="121">
        <v>1.0125</v>
      </c>
      <c r="S274" s="121">
        <v>12.263999999999999</v>
      </c>
      <c r="T274" s="121">
        <v>8.8695000000000004</v>
      </c>
    </row>
    <row r="275" spans="1:20">
      <c r="A275" s="121">
        <v>274</v>
      </c>
      <c r="B275" s="121">
        <v>2210277</v>
      </c>
      <c r="C275" s="121" t="s">
        <v>293</v>
      </c>
      <c r="D275" s="121" t="s">
        <v>294</v>
      </c>
      <c r="E275" s="121" t="s">
        <v>2501</v>
      </c>
      <c r="F275" s="121" t="s">
        <v>2502</v>
      </c>
      <c r="G275" s="121" t="s">
        <v>2040</v>
      </c>
      <c r="H275" s="121" t="s">
        <v>2162</v>
      </c>
      <c r="I275" s="121" t="s">
        <v>2057</v>
      </c>
      <c r="J275" s="121">
        <v>0.25</v>
      </c>
      <c r="K275" s="121">
        <v>0.1</v>
      </c>
      <c r="L275" s="121">
        <v>3.125E-2</v>
      </c>
      <c r="M275" s="121">
        <v>0.3</v>
      </c>
      <c r="N275" s="121">
        <v>0</v>
      </c>
      <c r="O275" s="121">
        <v>1.06</v>
      </c>
      <c r="P275" s="121">
        <v>0.3</v>
      </c>
      <c r="Q275" s="121">
        <v>0.68125000000000002</v>
      </c>
      <c r="R275" s="121">
        <v>0.98124999999999996</v>
      </c>
      <c r="S275" s="121">
        <v>9.2856000000000005</v>
      </c>
      <c r="T275" s="121">
        <v>8.5957500000000007</v>
      </c>
    </row>
    <row r="276" spans="1:20">
      <c r="A276" s="121">
        <v>275</v>
      </c>
      <c r="B276" s="121">
        <v>2210276</v>
      </c>
      <c r="C276" s="121" t="s">
        <v>293</v>
      </c>
      <c r="D276" s="121" t="s">
        <v>294</v>
      </c>
      <c r="E276" s="121" t="s">
        <v>2503</v>
      </c>
      <c r="F276" s="121" t="s">
        <v>2504</v>
      </c>
      <c r="G276" s="121" t="s">
        <v>2040</v>
      </c>
      <c r="H276" s="121" t="s">
        <v>2162</v>
      </c>
      <c r="I276" s="121" t="s">
        <v>2057</v>
      </c>
      <c r="J276" s="121">
        <v>0.19</v>
      </c>
      <c r="K276" s="121">
        <v>0.1</v>
      </c>
      <c r="L276" s="121">
        <v>3.125E-2</v>
      </c>
      <c r="M276" s="121">
        <v>0.3</v>
      </c>
      <c r="N276" s="121">
        <v>0</v>
      </c>
      <c r="O276" s="121">
        <v>0.93</v>
      </c>
      <c r="P276" s="121">
        <v>0.3</v>
      </c>
      <c r="Q276" s="121">
        <v>0.62124999999999997</v>
      </c>
      <c r="R276" s="121">
        <v>0.92125000000000001</v>
      </c>
      <c r="S276" s="121">
        <v>8.1468000000000007</v>
      </c>
      <c r="T276" s="121">
        <v>8.0701499999999999</v>
      </c>
    </row>
    <row r="277" spans="1:20">
      <c r="A277" s="121">
        <v>276</v>
      </c>
      <c r="B277" s="121">
        <v>2216536</v>
      </c>
      <c r="C277" s="121" t="s">
        <v>293</v>
      </c>
      <c r="D277" s="121" t="s">
        <v>294</v>
      </c>
      <c r="E277" s="121" t="s">
        <v>2505</v>
      </c>
      <c r="F277" s="121" t="s">
        <v>2506</v>
      </c>
      <c r="G277" s="121" t="s">
        <v>2040</v>
      </c>
      <c r="H277" s="121" t="s">
        <v>2226</v>
      </c>
      <c r="I277" s="121" t="s">
        <v>2067</v>
      </c>
      <c r="J277" s="121">
        <v>0.14000000000000001</v>
      </c>
      <c r="K277" s="121">
        <v>0</v>
      </c>
      <c r="L277" s="121">
        <v>3.125E-2</v>
      </c>
      <c r="M277" s="121">
        <v>0.3</v>
      </c>
      <c r="N277" s="121">
        <v>0</v>
      </c>
      <c r="O277" s="121">
        <v>1</v>
      </c>
      <c r="P277" s="121">
        <v>0.3</v>
      </c>
      <c r="Q277" s="121">
        <v>0.47125</v>
      </c>
      <c r="R277" s="121">
        <v>0.77124999999999999</v>
      </c>
      <c r="S277" s="121">
        <v>8.76</v>
      </c>
      <c r="T277" s="121">
        <v>6.7561499999999999</v>
      </c>
    </row>
    <row r="278" spans="1:20">
      <c r="A278" s="121">
        <v>277</v>
      </c>
      <c r="B278" s="121">
        <v>2254023</v>
      </c>
      <c r="C278" s="121" t="s">
        <v>293</v>
      </c>
      <c r="D278" s="121" t="s">
        <v>294</v>
      </c>
      <c r="E278" s="121" t="s">
        <v>2507</v>
      </c>
      <c r="F278" s="121" t="s">
        <v>2508</v>
      </c>
      <c r="G278" s="121" t="s">
        <v>2040</v>
      </c>
      <c r="H278" s="121" t="s">
        <v>2229</v>
      </c>
      <c r="I278" s="121" t="s">
        <v>2160</v>
      </c>
      <c r="J278" s="121">
        <v>0</v>
      </c>
      <c r="K278" s="121">
        <v>0</v>
      </c>
      <c r="L278" s="121">
        <v>0.25</v>
      </c>
      <c r="M278" s="121">
        <v>0.4</v>
      </c>
      <c r="N278" s="121">
        <v>0</v>
      </c>
      <c r="O278" s="121">
        <v>1.8</v>
      </c>
      <c r="P278" s="121">
        <v>1</v>
      </c>
      <c r="Q278" s="121">
        <v>0.65</v>
      </c>
      <c r="R278" s="121">
        <v>1.65</v>
      </c>
      <c r="S278" s="121">
        <v>15.768000000000001</v>
      </c>
      <c r="T278" s="121">
        <v>14.454000000000001</v>
      </c>
    </row>
    <row r="279" spans="1:20">
      <c r="A279" s="121">
        <v>278</v>
      </c>
      <c r="B279" s="121">
        <v>2251079</v>
      </c>
      <c r="C279" s="121" t="s">
        <v>293</v>
      </c>
      <c r="D279" s="121" t="s">
        <v>294</v>
      </c>
      <c r="E279" s="121" t="s">
        <v>2509</v>
      </c>
      <c r="F279" s="121" t="s">
        <v>2510</v>
      </c>
      <c r="G279" s="121" t="s">
        <v>2040</v>
      </c>
      <c r="H279" s="121" t="s">
        <v>2229</v>
      </c>
      <c r="I279" s="121" t="s">
        <v>2160</v>
      </c>
      <c r="J279" s="121">
        <v>0</v>
      </c>
      <c r="K279" s="121">
        <v>0</v>
      </c>
      <c r="L279" s="121">
        <v>0.375</v>
      </c>
      <c r="M279" s="121">
        <v>0.4</v>
      </c>
      <c r="N279" s="121">
        <v>0</v>
      </c>
      <c r="O279" s="121">
        <v>1.84</v>
      </c>
      <c r="P279" s="121">
        <v>1</v>
      </c>
      <c r="Q279" s="121">
        <v>0.77500000000000002</v>
      </c>
      <c r="R279" s="121">
        <v>1.7749999999999999</v>
      </c>
      <c r="S279" s="121">
        <v>16.118400000000001</v>
      </c>
      <c r="T279" s="121">
        <v>15.548999999999999</v>
      </c>
    </row>
    <row r="280" spans="1:20">
      <c r="A280" s="121">
        <v>279</v>
      </c>
      <c r="B280" s="121">
        <v>2216774</v>
      </c>
      <c r="C280" s="121" t="s">
        <v>293</v>
      </c>
      <c r="D280" s="121" t="s">
        <v>294</v>
      </c>
      <c r="E280" s="121" t="s">
        <v>2511</v>
      </c>
      <c r="F280" s="121" t="s">
        <v>2512</v>
      </c>
      <c r="G280" s="121" t="s">
        <v>2040</v>
      </c>
      <c r="H280" s="121" t="s">
        <v>2226</v>
      </c>
      <c r="I280" s="121" t="s">
        <v>2057</v>
      </c>
      <c r="J280" s="121">
        <v>0.28000000000000003</v>
      </c>
      <c r="K280" s="121">
        <v>0.1</v>
      </c>
      <c r="L280" s="121">
        <v>6.25E-2</v>
      </c>
      <c r="M280" s="121">
        <v>0.3</v>
      </c>
      <c r="N280" s="121">
        <v>0</v>
      </c>
      <c r="O280" s="121">
        <v>1.18</v>
      </c>
      <c r="P280" s="121">
        <v>0.3</v>
      </c>
      <c r="Q280" s="121">
        <v>0.74250000000000005</v>
      </c>
      <c r="R280" s="121">
        <v>1.0425</v>
      </c>
      <c r="S280" s="121">
        <v>10.3368</v>
      </c>
      <c r="T280" s="121">
        <v>9.1323000000000008</v>
      </c>
    </row>
    <row r="281" spans="1:20">
      <c r="A281" s="121">
        <v>280</v>
      </c>
      <c r="B281" s="121">
        <v>2234320</v>
      </c>
      <c r="C281" s="121" t="s">
        <v>293</v>
      </c>
      <c r="D281" s="121" t="s">
        <v>294</v>
      </c>
      <c r="E281" s="121" t="s">
        <v>2513</v>
      </c>
      <c r="F281" s="121" t="s">
        <v>2514</v>
      </c>
      <c r="G281" s="121" t="s">
        <v>2040</v>
      </c>
      <c r="H281" s="121" t="s">
        <v>2229</v>
      </c>
      <c r="I281" s="121" t="s">
        <v>2057</v>
      </c>
      <c r="J281" s="121">
        <v>0</v>
      </c>
      <c r="K281" s="121">
        <v>0.1</v>
      </c>
      <c r="L281" s="121">
        <v>0</v>
      </c>
      <c r="M281" s="121">
        <v>0.3</v>
      </c>
      <c r="N281" s="121">
        <v>0</v>
      </c>
      <c r="O281" s="121">
        <v>1.21</v>
      </c>
      <c r="P281" s="121">
        <v>1</v>
      </c>
      <c r="Q281" s="121">
        <v>0.4</v>
      </c>
      <c r="R281" s="121">
        <v>1.4</v>
      </c>
      <c r="S281" s="121">
        <v>10.599600000000001</v>
      </c>
      <c r="T281" s="121">
        <v>12.263999999999999</v>
      </c>
    </row>
    <row r="282" spans="1:20">
      <c r="A282" s="121">
        <v>281</v>
      </c>
      <c r="B282" s="121">
        <v>2210275</v>
      </c>
      <c r="C282" s="121" t="s">
        <v>293</v>
      </c>
      <c r="D282" s="121" t="s">
        <v>294</v>
      </c>
      <c r="E282" s="121" t="s">
        <v>2515</v>
      </c>
      <c r="F282" s="121" t="s">
        <v>2516</v>
      </c>
      <c r="G282" s="121" t="s">
        <v>2040</v>
      </c>
      <c r="H282" s="121" t="s">
        <v>2162</v>
      </c>
      <c r="I282" s="121" t="s">
        <v>2057</v>
      </c>
      <c r="J282" s="121">
        <v>0.91</v>
      </c>
      <c r="K282" s="121">
        <v>0.1</v>
      </c>
      <c r="L282" s="121">
        <v>0.375</v>
      </c>
      <c r="M282" s="121">
        <v>0.3</v>
      </c>
      <c r="N282" s="121">
        <v>0</v>
      </c>
      <c r="O282" s="121">
        <v>2.2000000000000002</v>
      </c>
      <c r="P282" s="121">
        <v>0.3</v>
      </c>
      <c r="Q282" s="121">
        <v>1.6850000000000001</v>
      </c>
      <c r="R282" s="121">
        <v>1.9850000000000001</v>
      </c>
      <c r="S282" s="121">
        <v>19.271999999999998</v>
      </c>
      <c r="T282" s="121">
        <v>17.3886</v>
      </c>
    </row>
    <row r="283" spans="1:20">
      <c r="A283" s="121">
        <v>282</v>
      </c>
      <c r="B283" s="121">
        <v>2214329</v>
      </c>
      <c r="C283" s="121" t="s">
        <v>293</v>
      </c>
      <c r="D283" s="121" t="s">
        <v>294</v>
      </c>
      <c r="E283" s="121" t="s">
        <v>2517</v>
      </c>
      <c r="F283" s="121" t="s">
        <v>2518</v>
      </c>
      <c r="G283" s="121" t="s">
        <v>2040</v>
      </c>
      <c r="H283" s="121" t="s">
        <v>2162</v>
      </c>
      <c r="I283" s="121" t="s">
        <v>2160</v>
      </c>
      <c r="J283" s="121">
        <v>0.49</v>
      </c>
      <c r="K283" s="121">
        <v>0.1</v>
      </c>
      <c r="L283" s="121">
        <v>0.25</v>
      </c>
      <c r="M283" s="121">
        <v>0.4</v>
      </c>
      <c r="N283" s="121">
        <v>0.1</v>
      </c>
      <c r="O283" s="121">
        <v>2.3199999999999998</v>
      </c>
      <c r="P283" s="121">
        <v>0.3</v>
      </c>
      <c r="Q283" s="121">
        <v>1.34</v>
      </c>
      <c r="R283" s="121">
        <v>1.64</v>
      </c>
      <c r="S283" s="121">
        <v>20.3232</v>
      </c>
      <c r="T283" s="121">
        <v>14.366400000000001</v>
      </c>
    </row>
    <row r="284" spans="1:20">
      <c r="A284" s="121">
        <v>283</v>
      </c>
      <c r="B284" s="121">
        <v>2214483</v>
      </c>
      <c r="C284" s="121" t="s">
        <v>293</v>
      </c>
      <c r="D284" s="121" t="s">
        <v>294</v>
      </c>
      <c r="E284" s="121" t="s">
        <v>2519</v>
      </c>
      <c r="F284" s="121" t="s">
        <v>2520</v>
      </c>
      <c r="G284" s="121" t="s">
        <v>2040</v>
      </c>
      <c r="H284" s="121" t="s">
        <v>2226</v>
      </c>
      <c r="I284" s="121" t="s">
        <v>2160</v>
      </c>
      <c r="J284" s="121">
        <v>0.49</v>
      </c>
      <c r="K284" s="121">
        <v>0</v>
      </c>
      <c r="L284" s="121">
        <v>0.25</v>
      </c>
      <c r="M284" s="121">
        <v>0.4</v>
      </c>
      <c r="N284" s="121">
        <v>0</v>
      </c>
      <c r="O284" s="121">
        <v>2.12</v>
      </c>
      <c r="P284" s="121">
        <v>0.3</v>
      </c>
      <c r="Q284" s="121">
        <v>1.1399999999999999</v>
      </c>
      <c r="R284" s="121">
        <v>1.44</v>
      </c>
      <c r="S284" s="121">
        <v>18.571200000000001</v>
      </c>
      <c r="T284" s="121">
        <v>12.6144</v>
      </c>
    </row>
    <row r="285" spans="1:20">
      <c r="A285" s="121">
        <v>284</v>
      </c>
      <c r="B285" s="121">
        <v>2209520</v>
      </c>
      <c r="C285" s="121" t="s">
        <v>293</v>
      </c>
      <c r="D285" s="121" t="s">
        <v>294</v>
      </c>
      <c r="E285" s="121" t="s">
        <v>2521</v>
      </c>
      <c r="F285" s="121" t="s">
        <v>2522</v>
      </c>
      <c r="G285" s="121" t="s">
        <v>2040</v>
      </c>
      <c r="H285" s="121" t="s">
        <v>2162</v>
      </c>
      <c r="I285" s="121" t="s">
        <v>2057</v>
      </c>
      <c r="J285" s="121">
        <v>0.11</v>
      </c>
      <c r="K285" s="121">
        <v>0.1</v>
      </c>
      <c r="L285" s="121">
        <v>3.125E-2</v>
      </c>
      <c r="M285" s="121">
        <v>0.3</v>
      </c>
      <c r="N285" s="121">
        <v>0.1</v>
      </c>
      <c r="O285" s="121">
        <v>1.6</v>
      </c>
      <c r="P285" s="121">
        <v>0.3</v>
      </c>
      <c r="Q285" s="121">
        <v>0.64124999999999999</v>
      </c>
      <c r="R285" s="121">
        <v>0.94125000000000003</v>
      </c>
      <c r="S285" s="121">
        <v>14.016</v>
      </c>
      <c r="T285" s="121">
        <v>8.2453500000000002</v>
      </c>
    </row>
    <row r="286" spans="1:20">
      <c r="A286" s="121">
        <v>285</v>
      </c>
      <c r="B286" s="121">
        <v>2209518</v>
      </c>
      <c r="C286" s="121" t="s">
        <v>293</v>
      </c>
      <c r="D286" s="121" t="s">
        <v>294</v>
      </c>
      <c r="E286" s="121" t="s">
        <v>2523</v>
      </c>
      <c r="F286" s="121" t="s">
        <v>2524</v>
      </c>
      <c r="G286" s="121" t="s">
        <v>2040</v>
      </c>
      <c r="H286" s="121" t="s">
        <v>2162</v>
      </c>
      <c r="I286" s="121" t="s">
        <v>2067</v>
      </c>
      <c r="J286" s="121">
        <v>0.11</v>
      </c>
      <c r="K286" s="121">
        <v>0</v>
      </c>
      <c r="L286" s="121">
        <v>3.1982421875E-2</v>
      </c>
      <c r="M286" s="121">
        <v>0.3</v>
      </c>
      <c r="N286" s="121">
        <v>0.1</v>
      </c>
      <c r="O286" s="121">
        <v>1.39</v>
      </c>
      <c r="P286" s="121">
        <v>0.3</v>
      </c>
      <c r="Q286" s="121">
        <v>0.54198242187500001</v>
      </c>
      <c r="R286" s="121">
        <v>0.84198242187500005</v>
      </c>
      <c r="S286" s="121">
        <v>12.176399999999999</v>
      </c>
      <c r="T286" s="121">
        <v>7.3757660156249996</v>
      </c>
    </row>
    <row r="287" spans="1:20">
      <c r="A287" s="121">
        <v>286</v>
      </c>
      <c r="B287" s="121">
        <v>2255141</v>
      </c>
      <c r="C287" s="121" t="s">
        <v>293</v>
      </c>
      <c r="D287" s="121" t="s">
        <v>294</v>
      </c>
      <c r="E287" s="121" t="s">
        <v>2525</v>
      </c>
      <c r="F287" s="121" t="s">
        <v>2526</v>
      </c>
      <c r="G287" s="121" t="s">
        <v>2040</v>
      </c>
      <c r="H287" s="121" t="s">
        <v>2162</v>
      </c>
      <c r="I287" s="121" t="s">
        <v>2160</v>
      </c>
      <c r="J287" s="121">
        <v>0.49</v>
      </c>
      <c r="K287" s="121">
        <v>0.1</v>
      </c>
      <c r="L287" s="121">
        <v>0.25</v>
      </c>
      <c r="M287" s="121">
        <v>0.4</v>
      </c>
      <c r="N287" s="121">
        <v>0.1</v>
      </c>
      <c r="O287" s="121">
        <v>2.14</v>
      </c>
      <c r="P287" s="121">
        <v>0.3</v>
      </c>
      <c r="Q287" s="121">
        <v>1.34</v>
      </c>
      <c r="R287" s="121">
        <v>1.64</v>
      </c>
      <c r="S287" s="121">
        <v>18.746400000000001</v>
      </c>
      <c r="T287" s="121">
        <v>14.366400000000001</v>
      </c>
    </row>
    <row r="288" spans="1:20">
      <c r="A288" s="121">
        <v>287</v>
      </c>
      <c r="B288" s="121">
        <v>2255140</v>
      </c>
      <c r="C288" s="121" t="s">
        <v>293</v>
      </c>
      <c r="D288" s="121" t="s">
        <v>294</v>
      </c>
      <c r="E288" s="121" t="s">
        <v>2527</v>
      </c>
      <c r="F288" s="121" t="s">
        <v>2528</v>
      </c>
      <c r="G288" s="121" t="s">
        <v>2040</v>
      </c>
      <c r="H288" s="121" t="s">
        <v>2226</v>
      </c>
      <c r="I288" s="121" t="s">
        <v>2160</v>
      </c>
      <c r="J288" s="121">
        <v>0.49</v>
      </c>
      <c r="K288" s="121">
        <v>0</v>
      </c>
      <c r="L288" s="121">
        <v>0.125</v>
      </c>
      <c r="M288" s="121">
        <v>0.4</v>
      </c>
      <c r="N288" s="121">
        <v>0</v>
      </c>
      <c r="O288" s="121">
        <v>1.99</v>
      </c>
      <c r="P288" s="121">
        <v>0.3</v>
      </c>
      <c r="Q288" s="121">
        <v>1.0149999999999999</v>
      </c>
      <c r="R288" s="121">
        <v>1.3149999999999999</v>
      </c>
      <c r="S288" s="121">
        <v>17.432400000000001</v>
      </c>
      <c r="T288" s="121">
        <v>11.519399999999999</v>
      </c>
    </row>
    <row r="289" spans="1:20">
      <c r="A289" s="121">
        <v>288</v>
      </c>
      <c r="B289" s="121">
        <v>2240170</v>
      </c>
      <c r="C289" s="121" t="s">
        <v>293</v>
      </c>
      <c r="D289" s="121" t="s">
        <v>294</v>
      </c>
      <c r="E289" s="121" t="s">
        <v>2529</v>
      </c>
      <c r="F289" s="121" t="s">
        <v>2530</v>
      </c>
      <c r="G289" s="121" t="s">
        <v>2040</v>
      </c>
      <c r="H289" s="121" t="s">
        <v>2229</v>
      </c>
      <c r="I289" s="121" t="s">
        <v>2160</v>
      </c>
      <c r="J289" s="121">
        <v>0</v>
      </c>
      <c r="K289" s="121">
        <v>0</v>
      </c>
      <c r="L289" s="121">
        <v>0.25</v>
      </c>
      <c r="M289" s="121">
        <v>0.4</v>
      </c>
      <c r="N289" s="121">
        <v>0</v>
      </c>
      <c r="O289" s="121">
        <v>1.43</v>
      </c>
      <c r="P289" s="121">
        <v>1</v>
      </c>
      <c r="Q289" s="121">
        <v>0.65</v>
      </c>
      <c r="R289" s="121">
        <v>1.65</v>
      </c>
      <c r="S289" s="121">
        <v>12.5268</v>
      </c>
      <c r="T289" s="121">
        <v>14.454000000000001</v>
      </c>
    </row>
    <row r="290" spans="1:20">
      <c r="A290" s="121">
        <v>289</v>
      </c>
      <c r="B290" s="121">
        <v>2240168</v>
      </c>
      <c r="C290" s="121" t="s">
        <v>293</v>
      </c>
      <c r="D290" s="121" t="s">
        <v>294</v>
      </c>
      <c r="E290" s="121" t="s">
        <v>2531</v>
      </c>
      <c r="F290" s="121" t="s">
        <v>2532</v>
      </c>
      <c r="G290" s="121" t="s">
        <v>2040</v>
      </c>
      <c r="H290" s="121" t="s">
        <v>2229</v>
      </c>
      <c r="I290" s="121" t="s">
        <v>2160</v>
      </c>
      <c r="J290" s="121">
        <v>0</v>
      </c>
      <c r="K290" s="121">
        <v>0</v>
      </c>
      <c r="L290" s="121">
        <v>0.25</v>
      </c>
      <c r="M290" s="121">
        <v>0.4</v>
      </c>
      <c r="N290" s="121">
        <v>0</v>
      </c>
      <c r="O290" s="121">
        <v>1.43</v>
      </c>
      <c r="P290" s="121">
        <v>1</v>
      </c>
      <c r="Q290" s="121">
        <v>0.65</v>
      </c>
      <c r="R290" s="121">
        <v>1.65</v>
      </c>
      <c r="S290" s="121">
        <v>12.5268</v>
      </c>
      <c r="T290" s="121">
        <v>14.454000000000001</v>
      </c>
    </row>
    <row r="291" spans="1:20">
      <c r="A291" s="121">
        <v>290</v>
      </c>
      <c r="B291" s="121">
        <v>2240167</v>
      </c>
      <c r="C291" s="121" t="s">
        <v>293</v>
      </c>
      <c r="D291" s="121" t="s">
        <v>294</v>
      </c>
      <c r="E291" s="121" t="s">
        <v>2533</v>
      </c>
      <c r="F291" s="121" t="s">
        <v>2534</v>
      </c>
      <c r="G291" s="121" t="s">
        <v>2040</v>
      </c>
      <c r="H291" s="121" t="s">
        <v>2229</v>
      </c>
      <c r="I291" s="121" t="s">
        <v>2160</v>
      </c>
      <c r="J291" s="121">
        <v>0</v>
      </c>
      <c r="K291" s="121">
        <v>0</v>
      </c>
      <c r="L291" s="121">
        <v>0.25</v>
      </c>
      <c r="M291" s="121">
        <v>0.4</v>
      </c>
      <c r="N291" s="121">
        <v>0</v>
      </c>
      <c r="O291" s="121">
        <v>1.35</v>
      </c>
      <c r="P291" s="121">
        <v>1</v>
      </c>
      <c r="Q291" s="121">
        <v>0.65</v>
      </c>
      <c r="R291" s="121">
        <v>1.65</v>
      </c>
      <c r="S291" s="121">
        <v>11.826000000000001</v>
      </c>
      <c r="T291" s="121">
        <v>14.454000000000001</v>
      </c>
    </row>
    <row r="292" spans="1:20">
      <c r="A292" s="121">
        <v>291</v>
      </c>
      <c r="B292" s="121">
        <v>2240166</v>
      </c>
      <c r="C292" s="121" t="s">
        <v>293</v>
      </c>
      <c r="D292" s="121" t="s">
        <v>294</v>
      </c>
      <c r="E292" s="121" t="s">
        <v>2535</v>
      </c>
      <c r="F292" s="121" t="s">
        <v>2536</v>
      </c>
      <c r="G292" s="121" t="s">
        <v>2040</v>
      </c>
      <c r="H292" s="121" t="s">
        <v>2229</v>
      </c>
      <c r="I292" s="121" t="s">
        <v>2160</v>
      </c>
      <c r="J292" s="121">
        <v>0</v>
      </c>
      <c r="K292" s="121">
        <v>0</v>
      </c>
      <c r="L292" s="121">
        <v>0.25</v>
      </c>
      <c r="M292" s="121">
        <v>0.4</v>
      </c>
      <c r="N292" s="121">
        <v>0</v>
      </c>
      <c r="O292" s="121">
        <v>1.35</v>
      </c>
      <c r="P292" s="121">
        <v>1</v>
      </c>
      <c r="Q292" s="121">
        <v>0.65</v>
      </c>
      <c r="R292" s="121">
        <v>1.65</v>
      </c>
      <c r="S292" s="121">
        <v>11.826000000000001</v>
      </c>
      <c r="T292" s="121">
        <v>14.454000000000001</v>
      </c>
    </row>
    <row r="293" spans="1:20">
      <c r="A293" s="121">
        <v>292</v>
      </c>
      <c r="B293" s="121">
        <v>2254021</v>
      </c>
      <c r="C293" s="121" t="s">
        <v>293</v>
      </c>
      <c r="D293" s="121" t="s">
        <v>294</v>
      </c>
      <c r="E293" s="121" t="s">
        <v>2537</v>
      </c>
      <c r="F293" s="121" t="s">
        <v>2538</v>
      </c>
      <c r="G293" s="121" t="s">
        <v>2040</v>
      </c>
      <c r="H293" s="121" t="s">
        <v>2162</v>
      </c>
      <c r="I293" s="121" t="s">
        <v>2067</v>
      </c>
      <c r="J293" s="121">
        <v>0.11</v>
      </c>
      <c r="K293" s="121">
        <v>0</v>
      </c>
      <c r="L293" s="121">
        <v>3.125E-2</v>
      </c>
      <c r="M293" s="121">
        <v>0.3</v>
      </c>
      <c r="N293" s="121">
        <v>0</v>
      </c>
      <c r="O293" s="121">
        <v>1.3</v>
      </c>
      <c r="P293" s="121">
        <v>0.3</v>
      </c>
      <c r="Q293" s="121">
        <v>0.44124999999999998</v>
      </c>
      <c r="R293" s="121">
        <v>0.74124999999999996</v>
      </c>
      <c r="S293" s="121">
        <v>11.388</v>
      </c>
      <c r="T293" s="121">
        <v>6.4933500000000004</v>
      </c>
    </row>
    <row r="294" spans="1:20">
      <c r="A294" s="121">
        <v>293</v>
      </c>
      <c r="B294" s="121">
        <v>2254022</v>
      </c>
      <c r="C294" s="121" t="s">
        <v>293</v>
      </c>
      <c r="D294" s="121" t="s">
        <v>294</v>
      </c>
      <c r="E294" s="121" t="s">
        <v>2539</v>
      </c>
      <c r="F294" s="121" t="s">
        <v>2540</v>
      </c>
      <c r="G294" s="121" t="s">
        <v>2040</v>
      </c>
      <c r="H294" s="121" t="s">
        <v>2162</v>
      </c>
      <c r="I294" s="121" t="s">
        <v>2067</v>
      </c>
      <c r="J294" s="121">
        <v>0.11</v>
      </c>
      <c r="K294" s="121">
        <v>0</v>
      </c>
      <c r="L294" s="121">
        <v>3.125E-2</v>
      </c>
      <c r="M294" s="121">
        <v>0.3</v>
      </c>
      <c r="N294" s="121">
        <v>0</v>
      </c>
      <c r="O294" s="121">
        <v>1.3</v>
      </c>
      <c r="P294" s="121">
        <v>0.3</v>
      </c>
      <c r="Q294" s="121">
        <v>0.44124999999999998</v>
      </c>
      <c r="R294" s="121">
        <v>0.74124999999999996</v>
      </c>
      <c r="S294" s="121">
        <v>11.388</v>
      </c>
      <c r="T294" s="121">
        <v>6.4933500000000004</v>
      </c>
    </row>
    <row r="295" spans="1:20">
      <c r="A295" s="121">
        <v>294</v>
      </c>
      <c r="B295" s="121">
        <v>2254020</v>
      </c>
      <c r="C295" s="121" t="s">
        <v>293</v>
      </c>
      <c r="D295" s="121" t="s">
        <v>294</v>
      </c>
      <c r="E295" s="121" t="s">
        <v>2541</v>
      </c>
      <c r="F295" s="121" t="s">
        <v>2542</v>
      </c>
      <c r="G295" s="121" t="s">
        <v>2040</v>
      </c>
      <c r="H295" s="121" t="s">
        <v>2162</v>
      </c>
      <c r="I295" s="121" t="s">
        <v>2067</v>
      </c>
      <c r="J295" s="121">
        <v>0.11</v>
      </c>
      <c r="K295" s="121">
        <v>0</v>
      </c>
      <c r="L295" s="121">
        <v>3.125E-2</v>
      </c>
      <c r="M295" s="121">
        <v>0.3</v>
      </c>
      <c r="N295" s="121">
        <v>0</v>
      </c>
      <c r="O295" s="121">
        <v>1.3</v>
      </c>
      <c r="P295" s="121">
        <v>0.3</v>
      </c>
      <c r="Q295" s="121">
        <v>0.44124999999999998</v>
      </c>
      <c r="R295" s="121">
        <v>0.74124999999999996</v>
      </c>
      <c r="S295" s="121">
        <v>11.388</v>
      </c>
      <c r="T295" s="121">
        <v>6.4933500000000004</v>
      </c>
    </row>
    <row r="296" spans="1:20">
      <c r="A296" s="121">
        <v>295</v>
      </c>
      <c r="B296" s="121">
        <v>2214330</v>
      </c>
      <c r="C296" s="121" t="s">
        <v>293</v>
      </c>
      <c r="D296" s="121" t="s">
        <v>294</v>
      </c>
      <c r="E296" s="121" t="s">
        <v>2543</v>
      </c>
      <c r="F296" s="121" t="s">
        <v>2544</v>
      </c>
      <c r="G296" s="121" t="s">
        <v>2040</v>
      </c>
      <c r="H296" s="121" t="s">
        <v>2162</v>
      </c>
      <c r="I296" s="121" t="s">
        <v>2160</v>
      </c>
      <c r="J296" s="121">
        <v>0.49</v>
      </c>
      <c r="K296" s="121">
        <v>0.1</v>
      </c>
      <c r="L296" s="121">
        <v>0.125</v>
      </c>
      <c r="M296" s="121">
        <v>0.4</v>
      </c>
      <c r="N296" s="121">
        <v>0.1</v>
      </c>
      <c r="O296" s="121">
        <v>2.27</v>
      </c>
      <c r="P296" s="121">
        <v>0.3</v>
      </c>
      <c r="Q296" s="121">
        <v>1.2150000000000001</v>
      </c>
      <c r="R296" s="121">
        <v>1.5149999999999999</v>
      </c>
      <c r="S296" s="121">
        <v>19.885200000000001</v>
      </c>
      <c r="T296" s="121">
        <v>13.2714</v>
      </c>
    </row>
    <row r="297" spans="1:20">
      <c r="A297" s="121">
        <v>296</v>
      </c>
      <c r="B297" s="121">
        <v>2236287</v>
      </c>
      <c r="C297" s="121" t="s">
        <v>293</v>
      </c>
      <c r="D297" s="121" t="s">
        <v>294</v>
      </c>
      <c r="E297" s="121" t="s">
        <v>2545</v>
      </c>
      <c r="F297" s="121" t="s">
        <v>2546</v>
      </c>
      <c r="G297" s="121" t="s">
        <v>2040</v>
      </c>
      <c r="H297" s="121" t="s">
        <v>2162</v>
      </c>
      <c r="I297" s="121" t="s">
        <v>2057</v>
      </c>
      <c r="J297" s="121">
        <v>0.11</v>
      </c>
      <c r="K297" s="121">
        <v>0</v>
      </c>
      <c r="L297" s="121">
        <v>3.125E-2</v>
      </c>
      <c r="M297" s="121">
        <v>0.3</v>
      </c>
      <c r="N297" s="121">
        <v>0.1</v>
      </c>
      <c r="O297" s="121">
        <v>1.1000000000000001</v>
      </c>
      <c r="P297" s="121">
        <v>0.3</v>
      </c>
      <c r="Q297" s="121">
        <v>0.54125000000000001</v>
      </c>
      <c r="R297" s="121">
        <v>0.84125000000000005</v>
      </c>
      <c r="S297" s="121">
        <v>9.6359999999999992</v>
      </c>
      <c r="T297" s="121">
        <v>7.3693499999999998</v>
      </c>
    </row>
    <row r="298" spans="1:20">
      <c r="A298" s="121">
        <v>297</v>
      </c>
      <c r="B298" s="121">
        <v>2238151</v>
      </c>
      <c r="C298" s="121" t="s">
        <v>293</v>
      </c>
      <c r="D298" s="121" t="s">
        <v>294</v>
      </c>
      <c r="E298" s="121" t="s">
        <v>2547</v>
      </c>
      <c r="F298" s="121" t="s">
        <v>2548</v>
      </c>
      <c r="G298" s="121" t="s">
        <v>2040</v>
      </c>
      <c r="H298" s="121" t="s">
        <v>2162</v>
      </c>
      <c r="I298" s="121" t="s">
        <v>2057</v>
      </c>
      <c r="J298" s="121">
        <v>0.25</v>
      </c>
      <c r="K298" s="121">
        <v>0.1</v>
      </c>
      <c r="L298" s="121">
        <v>6.25E-2</v>
      </c>
      <c r="M298" s="121">
        <v>0.3</v>
      </c>
      <c r="N298" s="121">
        <v>0.1</v>
      </c>
      <c r="O298" s="121">
        <v>1.2</v>
      </c>
      <c r="P298" s="121">
        <v>0.3</v>
      </c>
      <c r="Q298" s="121">
        <v>0.8125</v>
      </c>
      <c r="R298" s="121">
        <v>1.1125</v>
      </c>
      <c r="S298" s="121">
        <v>10.512</v>
      </c>
      <c r="T298" s="121">
        <v>9.7454999999999998</v>
      </c>
    </row>
    <row r="299" spans="1:20">
      <c r="A299" s="121">
        <v>298</v>
      </c>
      <c r="B299" s="121">
        <v>2238152</v>
      </c>
      <c r="C299" s="121" t="s">
        <v>293</v>
      </c>
      <c r="D299" s="121" t="s">
        <v>294</v>
      </c>
      <c r="E299" s="121" t="s">
        <v>2549</v>
      </c>
      <c r="F299" s="121" t="s">
        <v>2550</v>
      </c>
      <c r="G299" s="121" t="s">
        <v>2040</v>
      </c>
      <c r="H299" s="121" t="s">
        <v>2162</v>
      </c>
      <c r="I299" s="121" t="s">
        <v>2067</v>
      </c>
      <c r="J299" s="121">
        <v>0.25</v>
      </c>
      <c r="K299" s="121">
        <v>0</v>
      </c>
      <c r="L299" s="121">
        <v>3.125E-2</v>
      </c>
      <c r="M299" s="121">
        <v>0.3</v>
      </c>
      <c r="N299" s="121">
        <v>0</v>
      </c>
      <c r="O299" s="121">
        <v>0.9</v>
      </c>
      <c r="P299" s="121">
        <v>0.3</v>
      </c>
      <c r="Q299" s="121">
        <v>0.58125000000000004</v>
      </c>
      <c r="R299" s="121">
        <v>0.88124999999999998</v>
      </c>
      <c r="S299" s="121">
        <v>7.8840000000000003</v>
      </c>
      <c r="T299" s="121">
        <v>7.7197500000000003</v>
      </c>
    </row>
    <row r="300" spans="1:20">
      <c r="A300" s="121">
        <v>299</v>
      </c>
      <c r="B300" s="121">
        <v>2238154</v>
      </c>
      <c r="C300" s="121" t="s">
        <v>293</v>
      </c>
      <c r="D300" s="121" t="s">
        <v>294</v>
      </c>
      <c r="E300" s="121" t="s">
        <v>2551</v>
      </c>
      <c r="F300" s="121" t="s">
        <v>2552</v>
      </c>
      <c r="G300" s="121" t="s">
        <v>2040</v>
      </c>
      <c r="H300" s="121" t="s">
        <v>2162</v>
      </c>
      <c r="I300" s="121" t="s">
        <v>2067</v>
      </c>
      <c r="J300" s="121">
        <v>0.25</v>
      </c>
      <c r="K300" s="121">
        <v>0</v>
      </c>
      <c r="L300" s="121">
        <v>3.125E-2</v>
      </c>
      <c r="M300" s="121">
        <v>0.3</v>
      </c>
      <c r="N300" s="121">
        <v>0</v>
      </c>
      <c r="O300" s="121">
        <v>0.8</v>
      </c>
      <c r="P300" s="121">
        <v>0.3</v>
      </c>
      <c r="Q300" s="121">
        <v>0.58125000000000004</v>
      </c>
      <c r="R300" s="121">
        <v>0.88124999999999998</v>
      </c>
      <c r="S300" s="121">
        <v>7.008</v>
      </c>
      <c r="T300" s="121">
        <v>7.7197500000000003</v>
      </c>
    </row>
    <row r="301" spans="1:20">
      <c r="A301" s="121">
        <v>300</v>
      </c>
      <c r="B301" s="121">
        <v>2238155</v>
      </c>
      <c r="C301" s="121" t="s">
        <v>293</v>
      </c>
      <c r="D301" s="121" t="s">
        <v>294</v>
      </c>
      <c r="E301" s="121" t="s">
        <v>2553</v>
      </c>
      <c r="F301" s="121" t="s">
        <v>2554</v>
      </c>
      <c r="G301" s="121" t="s">
        <v>2040</v>
      </c>
      <c r="H301" s="121" t="s">
        <v>2162</v>
      </c>
      <c r="I301" s="121" t="s">
        <v>2057</v>
      </c>
      <c r="J301" s="121">
        <v>0.25</v>
      </c>
      <c r="K301" s="121">
        <v>0.1</v>
      </c>
      <c r="L301" s="121">
        <v>6.25E-2</v>
      </c>
      <c r="M301" s="121">
        <v>0.3</v>
      </c>
      <c r="N301" s="121">
        <v>0</v>
      </c>
      <c r="O301" s="121">
        <v>1.2</v>
      </c>
      <c r="P301" s="121">
        <v>0.3</v>
      </c>
      <c r="Q301" s="121">
        <v>0.71250000000000002</v>
      </c>
      <c r="R301" s="121">
        <v>1.0125</v>
      </c>
      <c r="S301" s="121">
        <v>10.512</v>
      </c>
      <c r="T301" s="121">
        <v>8.8695000000000004</v>
      </c>
    </row>
    <row r="302" spans="1:20">
      <c r="A302" s="121">
        <v>301</v>
      </c>
      <c r="B302" s="121">
        <v>2242701</v>
      </c>
      <c r="C302" s="121" t="s">
        <v>293</v>
      </c>
      <c r="D302" s="121" t="s">
        <v>294</v>
      </c>
      <c r="E302" s="121" t="s">
        <v>2555</v>
      </c>
      <c r="F302" s="121" t="s">
        <v>2556</v>
      </c>
      <c r="G302" s="121" t="s">
        <v>2040</v>
      </c>
      <c r="H302" s="121" t="s">
        <v>2056</v>
      </c>
      <c r="I302" s="121" t="s">
        <v>2067</v>
      </c>
      <c r="J302" s="121">
        <v>0</v>
      </c>
      <c r="K302" s="121">
        <v>0</v>
      </c>
      <c r="L302" s="121">
        <v>3.125E-2</v>
      </c>
      <c r="M302" s="121">
        <v>0.3</v>
      </c>
      <c r="N302" s="121">
        <v>0</v>
      </c>
      <c r="O302" s="121">
        <v>1.3</v>
      </c>
      <c r="P302" s="121">
        <v>0.7</v>
      </c>
      <c r="Q302" s="121">
        <v>0.33124999999999999</v>
      </c>
      <c r="R302" s="121">
        <v>1.03125</v>
      </c>
      <c r="S302" s="121">
        <v>11.388</v>
      </c>
      <c r="T302" s="121">
        <v>9.0337499999999995</v>
      </c>
    </row>
    <row r="303" spans="1:20">
      <c r="A303" s="121">
        <v>302</v>
      </c>
      <c r="B303" s="121">
        <v>2241730</v>
      </c>
      <c r="C303" s="121" t="s">
        <v>293</v>
      </c>
      <c r="D303" s="121" t="s">
        <v>294</v>
      </c>
      <c r="E303" s="121" t="s">
        <v>2557</v>
      </c>
      <c r="F303" s="121" t="s">
        <v>2558</v>
      </c>
      <c r="G303" s="121" t="s">
        <v>2040</v>
      </c>
      <c r="H303" s="121" t="s">
        <v>2226</v>
      </c>
      <c r="I303" s="121" t="s">
        <v>2057</v>
      </c>
      <c r="J303" s="121">
        <v>0.28000000000000003</v>
      </c>
      <c r="K303" s="121">
        <v>0</v>
      </c>
      <c r="L303" s="121">
        <v>0</v>
      </c>
      <c r="M303" s="121">
        <v>0.3</v>
      </c>
      <c r="N303" s="121">
        <v>0</v>
      </c>
      <c r="O303" s="121">
        <v>1.1200000000000001</v>
      </c>
      <c r="P303" s="121">
        <v>0.3</v>
      </c>
      <c r="Q303" s="121">
        <v>0.57999999999999996</v>
      </c>
      <c r="R303" s="121">
        <v>0.88</v>
      </c>
      <c r="S303" s="121">
        <v>9.8111999999999995</v>
      </c>
      <c r="T303" s="121">
        <v>7.7088000000000001</v>
      </c>
    </row>
    <row r="304" spans="1:20">
      <c r="A304" s="121">
        <v>303</v>
      </c>
      <c r="B304" s="121">
        <v>2238465</v>
      </c>
      <c r="C304" s="121" t="s">
        <v>293</v>
      </c>
      <c r="D304" s="121" t="s">
        <v>294</v>
      </c>
      <c r="E304" s="121" t="s">
        <v>2559</v>
      </c>
      <c r="F304" s="121" t="s">
        <v>2560</v>
      </c>
      <c r="G304" s="121" t="s">
        <v>2040</v>
      </c>
      <c r="H304" s="121" t="s">
        <v>2162</v>
      </c>
      <c r="I304" s="121" t="s">
        <v>2057</v>
      </c>
      <c r="J304" s="121">
        <v>0.11</v>
      </c>
      <c r="K304" s="121">
        <v>0</v>
      </c>
      <c r="L304" s="121">
        <v>3.125E-2</v>
      </c>
      <c r="M304" s="121">
        <v>0.3</v>
      </c>
      <c r="N304" s="121">
        <v>0.1</v>
      </c>
      <c r="O304" s="121">
        <v>1.3</v>
      </c>
      <c r="P304" s="121">
        <v>0.3</v>
      </c>
      <c r="Q304" s="121">
        <v>0.54125000000000001</v>
      </c>
      <c r="R304" s="121">
        <v>0.84125000000000005</v>
      </c>
      <c r="S304" s="121">
        <v>11.388</v>
      </c>
      <c r="T304" s="121">
        <v>7.3693499999999998</v>
      </c>
    </row>
    <row r="305" spans="1:20">
      <c r="A305" s="121">
        <v>304</v>
      </c>
      <c r="B305" s="121">
        <v>2238466</v>
      </c>
      <c r="C305" s="121" t="s">
        <v>293</v>
      </c>
      <c r="D305" s="121" t="s">
        <v>294</v>
      </c>
      <c r="E305" s="121" t="s">
        <v>2561</v>
      </c>
      <c r="F305" s="121" t="s">
        <v>2562</v>
      </c>
      <c r="G305" s="121" t="s">
        <v>2040</v>
      </c>
      <c r="H305" s="121" t="s">
        <v>2162</v>
      </c>
      <c r="I305" s="121" t="s">
        <v>2067</v>
      </c>
      <c r="J305" s="121">
        <v>0.11</v>
      </c>
      <c r="K305" s="121">
        <v>0</v>
      </c>
      <c r="L305" s="121">
        <v>3.125E-2</v>
      </c>
      <c r="M305" s="121">
        <v>0.3</v>
      </c>
      <c r="N305" s="121">
        <v>0</v>
      </c>
      <c r="O305" s="121">
        <v>1.2</v>
      </c>
      <c r="P305" s="121">
        <v>0.3</v>
      </c>
      <c r="Q305" s="121">
        <v>0.44124999999999998</v>
      </c>
      <c r="R305" s="121">
        <v>0.74124999999999996</v>
      </c>
      <c r="S305" s="121">
        <v>10.512</v>
      </c>
      <c r="T305" s="121">
        <v>6.4933500000000004</v>
      </c>
    </row>
    <row r="306" spans="1:20">
      <c r="A306" s="121">
        <v>305</v>
      </c>
      <c r="B306" s="121">
        <v>2238467</v>
      </c>
      <c r="C306" s="121" t="s">
        <v>293</v>
      </c>
      <c r="D306" s="121" t="s">
        <v>294</v>
      </c>
      <c r="E306" s="121" t="s">
        <v>2563</v>
      </c>
      <c r="F306" s="121" t="s">
        <v>2564</v>
      </c>
      <c r="G306" s="121" t="s">
        <v>2040</v>
      </c>
      <c r="H306" s="121" t="s">
        <v>2162</v>
      </c>
      <c r="I306" s="121" t="s">
        <v>2067</v>
      </c>
      <c r="J306" s="121">
        <v>0.11</v>
      </c>
      <c r="K306" s="121">
        <v>0</v>
      </c>
      <c r="L306" s="121">
        <v>1.611328125E-2</v>
      </c>
      <c r="M306" s="121">
        <v>0.3</v>
      </c>
      <c r="N306" s="121">
        <v>0</v>
      </c>
      <c r="O306" s="121">
        <v>1.2</v>
      </c>
      <c r="P306" s="121">
        <v>0.3</v>
      </c>
      <c r="Q306" s="121">
        <v>0.42611328124999998</v>
      </c>
      <c r="R306" s="121">
        <v>0.72611328124999996</v>
      </c>
      <c r="S306" s="121">
        <v>10.512</v>
      </c>
      <c r="T306" s="121">
        <v>6.3607523437499998</v>
      </c>
    </row>
    <row r="307" spans="1:20">
      <c r="A307" s="121">
        <v>306</v>
      </c>
      <c r="B307" s="121">
        <v>2284004</v>
      </c>
      <c r="C307" s="121" t="s">
        <v>293</v>
      </c>
      <c r="D307" s="121" t="s">
        <v>294</v>
      </c>
      <c r="E307" s="121" t="s">
        <v>2565</v>
      </c>
      <c r="F307" s="121" t="s">
        <v>2566</v>
      </c>
      <c r="G307" s="121" t="s">
        <v>2040</v>
      </c>
      <c r="H307" s="121" t="s">
        <v>2162</v>
      </c>
      <c r="I307" s="121" t="s">
        <v>2057</v>
      </c>
      <c r="J307" s="121">
        <v>0.11</v>
      </c>
      <c r="K307" s="121">
        <v>0.1</v>
      </c>
      <c r="L307" s="121">
        <v>0.125</v>
      </c>
      <c r="M307" s="121">
        <v>0.3</v>
      </c>
      <c r="N307" s="121">
        <v>0.1</v>
      </c>
      <c r="O307" s="121">
        <v>1.4</v>
      </c>
      <c r="P307" s="121">
        <v>0.3</v>
      </c>
      <c r="Q307" s="121">
        <v>0.73499999999999999</v>
      </c>
      <c r="R307" s="121">
        <v>1.0349999999999999</v>
      </c>
      <c r="S307" s="121">
        <v>12.263999999999999</v>
      </c>
      <c r="T307" s="121">
        <v>9.0665999999999993</v>
      </c>
    </row>
    <row r="308" spans="1:20">
      <c r="A308" s="121">
        <v>307</v>
      </c>
      <c r="B308" s="121">
        <v>2284005</v>
      </c>
      <c r="C308" s="121" t="s">
        <v>293</v>
      </c>
      <c r="D308" s="121" t="s">
        <v>294</v>
      </c>
      <c r="E308" s="121" t="s">
        <v>2567</v>
      </c>
      <c r="F308" s="121" t="s">
        <v>2568</v>
      </c>
      <c r="G308" s="121" t="s">
        <v>2040</v>
      </c>
      <c r="H308" s="121" t="s">
        <v>2162</v>
      </c>
      <c r="I308" s="121" t="s">
        <v>2057</v>
      </c>
      <c r="J308" s="121">
        <v>0.11</v>
      </c>
      <c r="K308" s="121">
        <v>0.1</v>
      </c>
      <c r="L308" s="121">
        <v>0.125</v>
      </c>
      <c r="M308" s="121">
        <v>0.3</v>
      </c>
      <c r="N308" s="121">
        <v>0.1</v>
      </c>
      <c r="O308" s="121">
        <v>1.4</v>
      </c>
      <c r="P308" s="121">
        <v>0.3</v>
      </c>
      <c r="Q308" s="121">
        <v>0.73499999999999999</v>
      </c>
      <c r="R308" s="121">
        <v>1.0349999999999999</v>
      </c>
      <c r="S308" s="121">
        <v>12.263999999999999</v>
      </c>
      <c r="T308" s="121">
        <v>9.0665999999999993</v>
      </c>
    </row>
    <row r="309" spans="1:20">
      <c r="A309" s="121">
        <v>308</v>
      </c>
      <c r="B309" s="121">
        <v>2284001</v>
      </c>
      <c r="C309" s="121" t="s">
        <v>293</v>
      </c>
      <c r="D309" s="121" t="s">
        <v>294</v>
      </c>
      <c r="E309" s="121" t="s">
        <v>2569</v>
      </c>
      <c r="F309" s="121" t="s">
        <v>2570</v>
      </c>
      <c r="G309" s="121" t="s">
        <v>2040</v>
      </c>
      <c r="H309" s="121" t="s">
        <v>2162</v>
      </c>
      <c r="I309" s="121" t="s">
        <v>2067</v>
      </c>
      <c r="J309" s="121">
        <v>0.11</v>
      </c>
      <c r="K309" s="121">
        <v>0</v>
      </c>
      <c r="L309" s="121">
        <v>3.125E-2</v>
      </c>
      <c r="M309" s="121">
        <v>0.3</v>
      </c>
      <c r="N309" s="121">
        <v>0</v>
      </c>
      <c r="O309" s="121">
        <v>1.3</v>
      </c>
      <c r="P309" s="121">
        <v>0.3</v>
      </c>
      <c r="Q309" s="121">
        <v>0.44124999999999998</v>
      </c>
      <c r="R309" s="121">
        <v>0.74124999999999996</v>
      </c>
      <c r="S309" s="121">
        <v>11.388</v>
      </c>
      <c r="T309" s="121">
        <v>6.4933500000000004</v>
      </c>
    </row>
    <row r="310" spans="1:20">
      <c r="A310" s="121">
        <v>309</v>
      </c>
      <c r="B310" s="121">
        <v>2284002</v>
      </c>
      <c r="C310" s="121" t="s">
        <v>293</v>
      </c>
      <c r="D310" s="121" t="s">
        <v>294</v>
      </c>
      <c r="E310" s="121" t="s">
        <v>2571</v>
      </c>
      <c r="F310" s="121" t="s">
        <v>2572</v>
      </c>
      <c r="G310" s="121" t="s">
        <v>2040</v>
      </c>
      <c r="H310" s="121" t="s">
        <v>2162</v>
      </c>
      <c r="I310" s="121" t="s">
        <v>2067</v>
      </c>
      <c r="J310" s="121">
        <v>0.11</v>
      </c>
      <c r="K310" s="121">
        <v>0</v>
      </c>
      <c r="L310" s="121">
        <v>3.125E-2</v>
      </c>
      <c r="M310" s="121">
        <v>0.3</v>
      </c>
      <c r="N310" s="121">
        <v>0</v>
      </c>
      <c r="O310" s="121">
        <v>1.3</v>
      </c>
      <c r="P310" s="121">
        <v>0.3</v>
      </c>
      <c r="Q310" s="121">
        <v>0.44124999999999998</v>
      </c>
      <c r="R310" s="121">
        <v>0.74124999999999996</v>
      </c>
      <c r="S310" s="121">
        <v>11.388</v>
      </c>
      <c r="T310" s="121">
        <v>6.4933500000000004</v>
      </c>
    </row>
    <row r="311" spans="1:20">
      <c r="A311" s="121">
        <v>310</v>
      </c>
      <c r="B311" s="121">
        <v>2283998</v>
      </c>
      <c r="C311" s="121" t="s">
        <v>293</v>
      </c>
      <c r="D311" s="121" t="s">
        <v>294</v>
      </c>
      <c r="E311" s="121" t="s">
        <v>2573</v>
      </c>
      <c r="F311" s="121" t="s">
        <v>2574</v>
      </c>
      <c r="G311" s="121" t="s">
        <v>2040</v>
      </c>
      <c r="H311" s="121" t="s">
        <v>2162</v>
      </c>
      <c r="I311" s="121" t="s">
        <v>2067</v>
      </c>
      <c r="J311" s="121">
        <v>0.11</v>
      </c>
      <c r="K311" s="121">
        <v>0</v>
      </c>
      <c r="L311" s="121">
        <v>3.125E-2</v>
      </c>
      <c r="M311" s="121">
        <v>0.3</v>
      </c>
      <c r="N311" s="121">
        <v>0</v>
      </c>
      <c r="O311" s="121">
        <v>1.3</v>
      </c>
      <c r="P311" s="121">
        <v>0.3</v>
      </c>
      <c r="Q311" s="121">
        <v>0.44124999999999998</v>
      </c>
      <c r="R311" s="121">
        <v>0.74124999999999996</v>
      </c>
      <c r="S311" s="121">
        <v>11.388</v>
      </c>
      <c r="T311" s="121">
        <v>6.4933500000000004</v>
      </c>
    </row>
    <row r="312" spans="1:20">
      <c r="A312" s="121">
        <v>311</v>
      </c>
      <c r="B312" s="121">
        <v>2279140</v>
      </c>
      <c r="C312" s="121" t="s">
        <v>293</v>
      </c>
      <c r="D312" s="121" t="s">
        <v>294</v>
      </c>
      <c r="E312" s="121" t="s">
        <v>2575</v>
      </c>
      <c r="F312" s="121" t="s">
        <v>2576</v>
      </c>
      <c r="G312" s="121" t="s">
        <v>2040</v>
      </c>
      <c r="H312" s="121" t="s">
        <v>2162</v>
      </c>
      <c r="I312" s="121" t="s">
        <v>2160</v>
      </c>
      <c r="J312" s="121">
        <v>0.91</v>
      </c>
      <c r="K312" s="121">
        <v>0.1</v>
      </c>
      <c r="L312" s="121">
        <v>0.752197265625</v>
      </c>
      <c r="M312" s="121">
        <v>0.4</v>
      </c>
      <c r="N312" s="121">
        <v>0.1</v>
      </c>
      <c r="O312" s="121">
        <v>1.3</v>
      </c>
      <c r="P312" s="121">
        <v>0.3</v>
      </c>
      <c r="Q312" s="121">
        <v>2.2621972656249998</v>
      </c>
      <c r="R312" s="121">
        <v>2.5621972656250001</v>
      </c>
      <c r="S312" s="121">
        <v>11.388</v>
      </c>
      <c r="T312" s="121">
        <v>22.444848046874998</v>
      </c>
    </row>
    <row r="313" spans="1:20">
      <c r="A313" s="121">
        <v>312</v>
      </c>
      <c r="B313" s="121">
        <v>2297337</v>
      </c>
      <c r="C313" s="121" t="s">
        <v>293</v>
      </c>
      <c r="D313" s="121" t="s">
        <v>294</v>
      </c>
      <c r="E313" s="121" t="s">
        <v>2577</v>
      </c>
      <c r="F313" s="121" t="s">
        <v>2578</v>
      </c>
      <c r="G313" s="121" t="s">
        <v>2040</v>
      </c>
      <c r="H313" s="121" t="s">
        <v>2226</v>
      </c>
      <c r="I313" s="121" t="s">
        <v>2200</v>
      </c>
      <c r="J313" s="121">
        <v>0.32</v>
      </c>
      <c r="K313" s="121">
        <v>0</v>
      </c>
      <c r="L313" s="121">
        <v>1.953125E-3</v>
      </c>
      <c r="M313" s="121">
        <v>0.2</v>
      </c>
      <c r="N313" s="121">
        <v>0</v>
      </c>
      <c r="O313" s="121">
        <v>0.35</v>
      </c>
      <c r="P313" s="121">
        <v>0.3</v>
      </c>
      <c r="Q313" s="121">
        <v>0.52195312500000002</v>
      </c>
      <c r="R313" s="121">
        <v>0.82195312499999995</v>
      </c>
      <c r="S313" s="121">
        <v>3.0659999999999998</v>
      </c>
      <c r="T313" s="121">
        <v>7.2003093749999998</v>
      </c>
    </row>
    <row r="314" spans="1:20">
      <c r="A314" s="121">
        <v>313</v>
      </c>
      <c r="B314" s="121">
        <v>2297338</v>
      </c>
      <c r="C314" s="121" t="s">
        <v>293</v>
      </c>
      <c r="D314" s="121" t="s">
        <v>294</v>
      </c>
      <c r="E314" s="121" t="s">
        <v>2579</v>
      </c>
      <c r="F314" s="121" t="s">
        <v>2580</v>
      </c>
      <c r="G314" s="121" t="s">
        <v>2040</v>
      </c>
      <c r="H314" s="121" t="s">
        <v>2226</v>
      </c>
      <c r="I314" s="121" t="s">
        <v>2200</v>
      </c>
      <c r="J314" s="121">
        <v>0.32</v>
      </c>
      <c r="K314" s="121">
        <v>0</v>
      </c>
      <c r="L314" s="121">
        <v>3.2958984375E-2</v>
      </c>
      <c r="M314" s="121">
        <v>0.2</v>
      </c>
      <c r="N314" s="121">
        <v>0</v>
      </c>
      <c r="O314" s="121">
        <v>0.68</v>
      </c>
      <c r="P314" s="121">
        <v>0.3</v>
      </c>
      <c r="Q314" s="121">
        <v>0.55295898437500002</v>
      </c>
      <c r="R314" s="121">
        <v>0.85295898437499995</v>
      </c>
      <c r="S314" s="121">
        <v>5.9568000000000003</v>
      </c>
      <c r="T314" s="121">
        <v>7.4719207031249999</v>
      </c>
    </row>
    <row r="315" spans="1:20">
      <c r="A315" s="121">
        <v>314</v>
      </c>
      <c r="B315" s="121">
        <v>2303607</v>
      </c>
      <c r="C315" s="121" t="s">
        <v>293</v>
      </c>
      <c r="D315" s="121" t="s">
        <v>294</v>
      </c>
      <c r="E315" s="121" t="s">
        <v>2581</v>
      </c>
      <c r="F315" s="121" t="s">
        <v>2582</v>
      </c>
      <c r="G315" s="121" t="s">
        <v>2040</v>
      </c>
      <c r="H315" s="121" t="s">
        <v>2375</v>
      </c>
      <c r="I315" s="121" t="s">
        <v>2200</v>
      </c>
      <c r="J315" s="121">
        <v>0</v>
      </c>
      <c r="K315" s="121">
        <v>0</v>
      </c>
      <c r="L315" s="121">
        <v>1.953125E-3</v>
      </c>
      <c r="M315" s="121">
        <v>0.2</v>
      </c>
      <c r="N315" s="121">
        <v>0</v>
      </c>
      <c r="O315" s="121">
        <v>0.35</v>
      </c>
      <c r="P315" s="121">
        <v>0.7</v>
      </c>
      <c r="Q315" s="121">
        <v>0.20195312500000001</v>
      </c>
      <c r="R315" s="121">
        <v>0.90195312500000002</v>
      </c>
      <c r="S315" s="121">
        <v>3.0659999999999998</v>
      </c>
      <c r="T315" s="121">
        <v>7.9011093749999999</v>
      </c>
    </row>
    <row r="316" spans="1:20">
      <c r="A316" s="121">
        <v>315</v>
      </c>
      <c r="B316" s="121">
        <v>2303608</v>
      </c>
      <c r="C316" s="121" t="s">
        <v>293</v>
      </c>
      <c r="D316" s="121" t="s">
        <v>294</v>
      </c>
      <c r="E316" s="121" t="s">
        <v>2583</v>
      </c>
      <c r="F316" s="121" t="s">
        <v>2584</v>
      </c>
      <c r="G316" s="121" t="s">
        <v>2040</v>
      </c>
      <c r="H316" s="121" t="s">
        <v>2375</v>
      </c>
      <c r="I316" s="121" t="s">
        <v>2057</v>
      </c>
      <c r="J316" s="121">
        <v>0</v>
      </c>
      <c r="K316" s="121">
        <v>0</v>
      </c>
      <c r="L316" s="121">
        <v>3.2958984375E-2</v>
      </c>
      <c r="M316" s="121">
        <v>0.3</v>
      </c>
      <c r="N316" s="121">
        <v>0</v>
      </c>
      <c r="O316" s="121">
        <v>0.68</v>
      </c>
      <c r="P316" s="121">
        <v>0.7</v>
      </c>
      <c r="Q316" s="121">
        <v>0.33295898437499999</v>
      </c>
      <c r="R316" s="121">
        <v>1.032958984375</v>
      </c>
      <c r="S316" s="121">
        <v>5.9568000000000003</v>
      </c>
      <c r="T316" s="121">
        <v>9.0487207031249994</v>
      </c>
    </row>
    <row r="317" spans="1:20">
      <c r="A317" s="121">
        <v>316</v>
      </c>
      <c r="B317" s="121">
        <v>2280840</v>
      </c>
      <c r="C317" s="121" t="s">
        <v>293</v>
      </c>
      <c r="D317" s="121" t="s">
        <v>294</v>
      </c>
      <c r="E317" s="121" t="s">
        <v>2585</v>
      </c>
      <c r="F317" s="121" t="s">
        <v>2586</v>
      </c>
      <c r="G317" s="121" t="s">
        <v>2040</v>
      </c>
      <c r="H317" s="121" t="s">
        <v>2162</v>
      </c>
      <c r="I317" s="121" t="s">
        <v>2067</v>
      </c>
      <c r="J317" s="121">
        <v>0.11</v>
      </c>
      <c r="K317" s="121">
        <v>0</v>
      </c>
      <c r="L317" s="121">
        <v>1.5625E-2</v>
      </c>
      <c r="M317" s="121">
        <v>0.3</v>
      </c>
      <c r="N317" s="121">
        <v>0</v>
      </c>
      <c r="O317" s="121">
        <v>1.2</v>
      </c>
      <c r="P317" s="121">
        <v>0.3</v>
      </c>
      <c r="Q317" s="121">
        <v>0.42562499999999998</v>
      </c>
      <c r="R317" s="121">
        <v>0.72562499999999996</v>
      </c>
      <c r="S317" s="121">
        <v>10.512</v>
      </c>
      <c r="T317" s="121">
        <v>6.3564749999999997</v>
      </c>
    </row>
    <row r="318" spans="1:20">
      <c r="A318" s="121">
        <v>317</v>
      </c>
      <c r="B318" s="121">
        <v>2280839</v>
      </c>
      <c r="C318" s="121" t="s">
        <v>293</v>
      </c>
      <c r="D318" s="121" t="s">
        <v>294</v>
      </c>
      <c r="E318" s="121" t="s">
        <v>2587</v>
      </c>
      <c r="F318" s="121" t="s">
        <v>2588</v>
      </c>
      <c r="G318" s="121" t="s">
        <v>2040</v>
      </c>
      <c r="H318" s="121" t="s">
        <v>2162</v>
      </c>
      <c r="I318" s="121" t="s">
        <v>2067</v>
      </c>
      <c r="J318" s="121">
        <v>0.11</v>
      </c>
      <c r="K318" s="121">
        <v>0</v>
      </c>
      <c r="L318" s="121">
        <v>3.125E-2</v>
      </c>
      <c r="M318" s="121">
        <v>0.3</v>
      </c>
      <c r="N318" s="121">
        <v>0</v>
      </c>
      <c r="O318" s="121">
        <v>1.2</v>
      </c>
      <c r="P318" s="121">
        <v>0.3</v>
      </c>
      <c r="Q318" s="121">
        <v>0.44124999999999998</v>
      </c>
      <c r="R318" s="121">
        <v>0.74124999999999996</v>
      </c>
      <c r="S318" s="121">
        <v>10.512</v>
      </c>
      <c r="T318" s="121">
        <v>6.4933500000000004</v>
      </c>
    </row>
    <row r="319" spans="1:20">
      <c r="A319" s="121">
        <v>318</v>
      </c>
      <c r="B319" s="121">
        <v>2267807</v>
      </c>
      <c r="C319" s="121" t="s">
        <v>293</v>
      </c>
      <c r="D319" s="121" t="s">
        <v>294</v>
      </c>
      <c r="E319" s="121" t="s">
        <v>2589</v>
      </c>
      <c r="F319" s="121" t="s">
        <v>2590</v>
      </c>
      <c r="G319" s="121" t="s">
        <v>2040</v>
      </c>
      <c r="H319" s="121" t="s">
        <v>2162</v>
      </c>
      <c r="I319" s="121" t="s">
        <v>2057</v>
      </c>
      <c r="J319" s="121">
        <v>0.49</v>
      </c>
      <c r="K319" s="121">
        <v>0.1</v>
      </c>
      <c r="L319" s="121">
        <v>0.125</v>
      </c>
      <c r="M319" s="121">
        <v>0.3</v>
      </c>
      <c r="N319" s="121">
        <v>0.1</v>
      </c>
      <c r="O319" s="121">
        <v>2.1</v>
      </c>
      <c r="P319" s="121">
        <v>0.3</v>
      </c>
      <c r="Q319" s="121">
        <v>1.115</v>
      </c>
      <c r="R319" s="121">
        <v>1.415</v>
      </c>
      <c r="S319" s="121">
        <v>18.396000000000001</v>
      </c>
      <c r="T319" s="121">
        <v>12.3954</v>
      </c>
    </row>
    <row r="320" spans="1:20">
      <c r="A320" s="121">
        <v>319</v>
      </c>
      <c r="B320" s="121">
        <v>2264259</v>
      </c>
      <c r="C320" s="121" t="s">
        <v>293</v>
      </c>
      <c r="D320" s="121" t="s">
        <v>294</v>
      </c>
      <c r="E320" s="121" t="s">
        <v>2591</v>
      </c>
      <c r="F320" s="121" t="s">
        <v>2592</v>
      </c>
      <c r="G320" s="121" t="s">
        <v>2040</v>
      </c>
      <c r="H320" s="121" t="s">
        <v>2162</v>
      </c>
      <c r="I320" s="121" t="s">
        <v>2067</v>
      </c>
      <c r="J320" s="121">
        <v>0.25</v>
      </c>
      <c r="K320" s="121">
        <v>0</v>
      </c>
      <c r="L320" s="121">
        <v>3.125E-2</v>
      </c>
      <c r="M320" s="121">
        <v>0.3</v>
      </c>
      <c r="N320" s="121">
        <v>0</v>
      </c>
      <c r="O320" s="121">
        <v>0.8</v>
      </c>
      <c r="P320" s="121">
        <v>0.3</v>
      </c>
      <c r="Q320" s="121">
        <v>0.58125000000000004</v>
      </c>
      <c r="R320" s="121">
        <v>0.88124999999999998</v>
      </c>
      <c r="S320" s="121">
        <v>7.008</v>
      </c>
      <c r="T320" s="121">
        <v>7.7197500000000003</v>
      </c>
    </row>
    <row r="321" spans="1:20">
      <c r="A321" s="121">
        <v>320</v>
      </c>
      <c r="B321" s="121">
        <v>2280445</v>
      </c>
      <c r="C321" s="121" t="s">
        <v>293</v>
      </c>
      <c r="D321" s="121" t="s">
        <v>294</v>
      </c>
      <c r="E321" s="121" t="s">
        <v>2593</v>
      </c>
      <c r="F321" s="121" t="s">
        <v>2594</v>
      </c>
      <c r="G321" s="121" t="s">
        <v>2595</v>
      </c>
      <c r="H321" s="121" t="s">
        <v>2229</v>
      </c>
      <c r="I321" s="121" t="s">
        <v>2160</v>
      </c>
      <c r="J321" s="121">
        <v>0</v>
      </c>
      <c r="K321" s="121">
        <v>0</v>
      </c>
      <c r="L321" s="121">
        <v>9.5947265625E-2</v>
      </c>
      <c r="M321" s="121">
        <v>0.4</v>
      </c>
      <c r="N321" s="121">
        <v>0</v>
      </c>
      <c r="O321" s="121">
        <v>4.7</v>
      </c>
      <c r="P321" s="121">
        <v>1</v>
      </c>
      <c r="Q321" s="121">
        <v>0.49594726562500002</v>
      </c>
      <c r="R321" s="121">
        <v>1.4959472656249999</v>
      </c>
      <c r="S321" s="121">
        <v>41.171999999999997</v>
      </c>
      <c r="T321" s="121">
        <v>13.104498046874999</v>
      </c>
    </row>
    <row r="322" spans="1:20">
      <c r="A322" s="121">
        <v>321</v>
      </c>
      <c r="B322" s="121">
        <v>2267808</v>
      </c>
      <c r="C322" s="121" t="s">
        <v>293</v>
      </c>
      <c r="D322" s="121" t="s">
        <v>294</v>
      </c>
      <c r="E322" s="121" t="s">
        <v>2596</v>
      </c>
      <c r="F322" s="121" t="s">
        <v>2597</v>
      </c>
      <c r="G322" s="121" t="s">
        <v>2040</v>
      </c>
      <c r="H322" s="121" t="s">
        <v>2162</v>
      </c>
      <c r="I322" s="121" t="s">
        <v>2057</v>
      </c>
      <c r="J322" s="121">
        <v>0.11</v>
      </c>
      <c r="K322" s="121">
        <v>0</v>
      </c>
      <c r="L322" s="121">
        <v>3.125E-2</v>
      </c>
      <c r="M322" s="121">
        <v>0.3</v>
      </c>
      <c r="N322" s="121">
        <v>0</v>
      </c>
      <c r="O322" s="121">
        <v>1.1000000000000001</v>
      </c>
      <c r="P322" s="121">
        <v>0.3</v>
      </c>
      <c r="Q322" s="121">
        <v>0.44124999999999998</v>
      </c>
      <c r="R322" s="121">
        <v>0.74124999999999996</v>
      </c>
      <c r="S322" s="121">
        <v>9.6359999999999992</v>
      </c>
      <c r="T322" s="121">
        <v>6.4933500000000004</v>
      </c>
    </row>
    <row r="323" spans="1:20">
      <c r="A323" s="121">
        <v>322</v>
      </c>
      <c r="B323" s="121">
        <v>2284008</v>
      </c>
      <c r="C323" s="121" t="s">
        <v>293</v>
      </c>
      <c r="D323" s="121" t="s">
        <v>294</v>
      </c>
      <c r="E323" s="121" t="s">
        <v>2598</v>
      </c>
      <c r="F323" s="121" t="s">
        <v>2599</v>
      </c>
      <c r="G323" s="121" t="s">
        <v>2040</v>
      </c>
      <c r="H323" s="121" t="s">
        <v>2162</v>
      </c>
      <c r="I323" s="121" t="s">
        <v>2057</v>
      </c>
      <c r="J323" s="121">
        <v>0.38</v>
      </c>
      <c r="K323" s="121">
        <v>0.1</v>
      </c>
      <c r="L323" s="121">
        <v>0.125</v>
      </c>
      <c r="M323" s="121">
        <v>0.3</v>
      </c>
      <c r="N323" s="121">
        <v>0.1</v>
      </c>
      <c r="O323" s="121">
        <v>1.6</v>
      </c>
      <c r="P323" s="121">
        <v>0.3</v>
      </c>
      <c r="Q323" s="121">
        <v>1.0049999999999999</v>
      </c>
      <c r="R323" s="121">
        <v>1.3049999999999999</v>
      </c>
      <c r="S323" s="121">
        <v>14.016</v>
      </c>
      <c r="T323" s="121">
        <v>11.431800000000001</v>
      </c>
    </row>
    <row r="324" spans="1:20">
      <c r="A324" s="121">
        <v>323</v>
      </c>
      <c r="B324" s="121">
        <v>2284007</v>
      </c>
      <c r="C324" s="121" t="s">
        <v>293</v>
      </c>
      <c r="D324" s="121" t="s">
        <v>294</v>
      </c>
      <c r="E324" s="121" t="s">
        <v>2600</v>
      </c>
      <c r="F324" s="121" t="s">
        <v>2601</v>
      </c>
      <c r="G324" s="121" t="s">
        <v>2040</v>
      </c>
      <c r="H324" s="121" t="s">
        <v>2162</v>
      </c>
      <c r="I324" s="121" t="s">
        <v>2057</v>
      </c>
      <c r="J324" s="121">
        <v>0.38</v>
      </c>
      <c r="K324" s="121">
        <v>0.1</v>
      </c>
      <c r="L324" s="121">
        <v>0.125</v>
      </c>
      <c r="M324" s="121">
        <v>0.3</v>
      </c>
      <c r="N324" s="121">
        <v>0.1</v>
      </c>
      <c r="O324" s="121">
        <v>1.1000000000000001</v>
      </c>
      <c r="P324" s="121">
        <v>0.3</v>
      </c>
      <c r="Q324" s="121">
        <v>1.0049999999999999</v>
      </c>
      <c r="R324" s="121">
        <v>1.3049999999999999</v>
      </c>
      <c r="S324" s="121">
        <v>9.6359999999999992</v>
      </c>
      <c r="T324" s="121">
        <v>11.431800000000001</v>
      </c>
    </row>
    <row r="325" spans="1:20">
      <c r="A325" s="121">
        <v>324</v>
      </c>
      <c r="B325" s="121">
        <v>2260496</v>
      </c>
      <c r="C325" s="121" t="s">
        <v>293</v>
      </c>
      <c r="D325" s="121" t="s">
        <v>294</v>
      </c>
      <c r="E325" s="121" t="s">
        <v>2602</v>
      </c>
      <c r="F325" s="121" t="s">
        <v>2603</v>
      </c>
      <c r="G325" s="121" t="s">
        <v>2040</v>
      </c>
      <c r="H325" s="121" t="s">
        <v>2162</v>
      </c>
      <c r="I325" s="121" t="s">
        <v>2067</v>
      </c>
      <c r="J325" s="121">
        <v>0.11</v>
      </c>
      <c r="K325" s="121">
        <v>0</v>
      </c>
      <c r="L325" s="121">
        <v>3.125E-2</v>
      </c>
      <c r="M325" s="121">
        <v>0.3</v>
      </c>
      <c r="N325" s="121">
        <v>0.1</v>
      </c>
      <c r="O325" s="121">
        <v>1.03</v>
      </c>
      <c r="P325" s="121">
        <v>0.3</v>
      </c>
      <c r="Q325" s="121">
        <v>0.54125000000000001</v>
      </c>
      <c r="R325" s="121">
        <v>0.84125000000000005</v>
      </c>
      <c r="S325" s="121">
        <v>9.0228000000000002</v>
      </c>
      <c r="T325" s="121">
        <v>7.3693499999999998</v>
      </c>
    </row>
    <row r="326" spans="1:20">
      <c r="A326" s="121">
        <v>325</v>
      </c>
      <c r="B326" s="121">
        <v>2260497</v>
      </c>
      <c r="C326" s="121" t="s">
        <v>293</v>
      </c>
      <c r="D326" s="121" t="s">
        <v>294</v>
      </c>
      <c r="E326" s="121" t="s">
        <v>2604</v>
      </c>
      <c r="F326" s="121" t="s">
        <v>2605</v>
      </c>
      <c r="G326" s="121" t="s">
        <v>2040</v>
      </c>
      <c r="H326" s="121" t="s">
        <v>2162</v>
      </c>
      <c r="I326" s="121" t="s">
        <v>2057</v>
      </c>
      <c r="J326" s="121">
        <v>0.11</v>
      </c>
      <c r="K326" s="121">
        <v>0.1</v>
      </c>
      <c r="L326" s="121">
        <v>3.125E-2</v>
      </c>
      <c r="M326" s="121">
        <v>0.3</v>
      </c>
      <c r="N326" s="121">
        <v>0.1</v>
      </c>
      <c r="O326" s="121">
        <v>1.6</v>
      </c>
      <c r="P326" s="121">
        <v>0.3</v>
      </c>
      <c r="Q326" s="121">
        <v>0.64124999999999999</v>
      </c>
      <c r="R326" s="121">
        <v>0.94125000000000003</v>
      </c>
      <c r="S326" s="121">
        <v>14.016</v>
      </c>
      <c r="T326" s="121">
        <v>8.2453500000000002</v>
      </c>
    </row>
    <row r="327" spans="1:20">
      <c r="A327" s="121">
        <v>326</v>
      </c>
      <c r="B327" s="121">
        <v>2288918</v>
      </c>
      <c r="C327" s="121" t="s">
        <v>293</v>
      </c>
      <c r="D327" s="121" t="s">
        <v>294</v>
      </c>
      <c r="E327" s="121" t="s">
        <v>2606</v>
      </c>
      <c r="F327" s="121" t="s">
        <v>2607</v>
      </c>
      <c r="G327" s="121" t="s">
        <v>2040</v>
      </c>
      <c r="H327" s="121" t="s">
        <v>2162</v>
      </c>
      <c r="I327" s="121" t="s">
        <v>2057</v>
      </c>
      <c r="J327" s="121">
        <v>0.38</v>
      </c>
      <c r="K327" s="121">
        <v>0.1</v>
      </c>
      <c r="L327" s="121">
        <v>0.125</v>
      </c>
      <c r="M327" s="121">
        <v>0.3</v>
      </c>
      <c r="N327" s="121">
        <v>0.1</v>
      </c>
      <c r="O327" s="121">
        <v>1.8</v>
      </c>
      <c r="P327" s="121">
        <v>0.3</v>
      </c>
      <c r="Q327" s="121">
        <v>1.0049999999999999</v>
      </c>
      <c r="R327" s="121">
        <v>1.3049999999999999</v>
      </c>
      <c r="S327" s="121">
        <v>15.768000000000001</v>
      </c>
      <c r="T327" s="121">
        <v>11.431800000000001</v>
      </c>
    </row>
    <row r="328" spans="1:20">
      <c r="A328" s="121">
        <v>327</v>
      </c>
      <c r="B328" s="121">
        <v>2288919</v>
      </c>
      <c r="C328" s="121" t="s">
        <v>293</v>
      </c>
      <c r="D328" s="121" t="s">
        <v>294</v>
      </c>
      <c r="E328" s="121" t="s">
        <v>2608</v>
      </c>
      <c r="F328" s="121" t="s">
        <v>2609</v>
      </c>
      <c r="G328" s="121" t="s">
        <v>2040</v>
      </c>
      <c r="H328" s="121" t="s">
        <v>2162</v>
      </c>
      <c r="I328" s="121" t="s">
        <v>2057</v>
      </c>
      <c r="J328" s="121">
        <v>0.38</v>
      </c>
      <c r="K328" s="121">
        <v>0.1</v>
      </c>
      <c r="L328" s="121">
        <v>0.125</v>
      </c>
      <c r="M328" s="121">
        <v>0.3</v>
      </c>
      <c r="N328" s="121">
        <v>0.1</v>
      </c>
      <c r="O328" s="121">
        <v>1.8</v>
      </c>
      <c r="P328" s="121">
        <v>0.3</v>
      </c>
      <c r="Q328" s="121">
        <v>1.0049999999999999</v>
      </c>
      <c r="R328" s="121">
        <v>1.3049999999999999</v>
      </c>
      <c r="S328" s="121">
        <v>15.768000000000001</v>
      </c>
      <c r="T328" s="121">
        <v>11.431800000000001</v>
      </c>
    </row>
    <row r="329" spans="1:20">
      <c r="A329" s="121">
        <v>328</v>
      </c>
      <c r="B329" s="121">
        <v>2288920</v>
      </c>
      <c r="C329" s="121" t="s">
        <v>293</v>
      </c>
      <c r="D329" s="121" t="s">
        <v>294</v>
      </c>
      <c r="E329" s="121" t="s">
        <v>2610</v>
      </c>
      <c r="F329" s="121" t="s">
        <v>2611</v>
      </c>
      <c r="G329" s="121" t="s">
        <v>2040</v>
      </c>
      <c r="H329" s="121" t="s">
        <v>2162</v>
      </c>
      <c r="I329" s="121" t="s">
        <v>2057</v>
      </c>
      <c r="J329" s="121">
        <v>0.38</v>
      </c>
      <c r="K329" s="121">
        <v>0.1</v>
      </c>
      <c r="L329" s="121">
        <v>0.125</v>
      </c>
      <c r="M329" s="121">
        <v>0.3</v>
      </c>
      <c r="N329" s="121">
        <v>0.1</v>
      </c>
      <c r="O329" s="121">
        <v>1.8</v>
      </c>
      <c r="P329" s="121">
        <v>0.3</v>
      </c>
      <c r="Q329" s="121">
        <v>1.0049999999999999</v>
      </c>
      <c r="R329" s="121">
        <v>1.3049999999999999</v>
      </c>
      <c r="S329" s="121">
        <v>15.768000000000001</v>
      </c>
      <c r="T329" s="121">
        <v>11.431800000000001</v>
      </c>
    </row>
    <row r="330" spans="1:20">
      <c r="A330" s="121">
        <v>329</v>
      </c>
      <c r="B330" s="121">
        <v>2305092</v>
      </c>
      <c r="C330" s="121" t="s">
        <v>293</v>
      </c>
      <c r="D330" s="121" t="s">
        <v>294</v>
      </c>
      <c r="E330" s="121" t="s">
        <v>2612</v>
      </c>
      <c r="F330" s="121" t="s">
        <v>2613</v>
      </c>
      <c r="G330" s="121" t="s">
        <v>2040</v>
      </c>
      <c r="H330" s="121" t="s">
        <v>2162</v>
      </c>
      <c r="I330" s="121" t="s">
        <v>2160</v>
      </c>
      <c r="J330" s="121">
        <v>0.38</v>
      </c>
      <c r="K330" s="121">
        <v>0.1</v>
      </c>
      <c r="L330" s="121">
        <v>0.25</v>
      </c>
      <c r="M330" s="121">
        <v>0.4</v>
      </c>
      <c r="N330" s="121">
        <v>0.1</v>
      </c>
      <c r="O330" s="121">
        <v>1.2</v>
      </c>
      <c r="P330" s="121">
        <v>0.3</v>
      </c>
      <c r="Q330" s="121">
        <v>1.23</v>
      </c>
      <c r="R330" s="121">
        <v>1.53</v>
      </c>
      <c r="S330" s="121">
        <v>10.512</v>
      </c>
      <c r="T330" s="121">
        <v>13.402799999999999</v>
      </c>
    </row>
    <row r="331" spans="1:20">
      <c r="A331" s="121">
        <v>330</v>
      </c>
      <c r="B331" s="121">
        <v>2305093</v>
      </c>
      <c r="C331" s="121" t="s">
        <v>293</v>
      </c>
      <c r="D331" s="121" t="s">
        <v>294</v>
      </c>
      <c r="E331" s="121" t="s">
        <v>2614</v>
      </c>
      <c r="F331" s="121" t="s">
        <v>2615</v>
      </c>
      <c r="G331" s="121" t="s">
        <v>2040</v>
      </c>
      <c r="H331" s="121" t="s">
        <v>2162</v>
      </c>
      <c r="I331" s="121" t="s">
        <v>2160</v>
      </c>
      <c r="J331" s="121">
        <v>0.38</v>
      </c>
      <c r="K331" s="121">
        <v>0.1</v>
      </c>
      <c r="L331" s="121">
        <v>0.25</v>
      </c>
      <c r="M331" s="121">
        <v>0.4</v>
      </c>
      <c r="N331" s="121">
        <v>0.1</v>
      </c>
      <c r="O331" s="121">
        <v>1.2</v>
      </c>
      <c r="P331" s="121">
        <v>0.3</v>
      </c>
      <c r="Q331" s="121">
        <v>1.23</v>
      </c>
      <c r="R331" s="121">
        <v>1.53</v>
      </c>
      <c r="S331" s="121">
        <v>10.512</v>
      </c>
      <c r="T331" s="121">
        <v>13.402799999999999</v>
      </c>
    </row>
    <row r="332" spans="1:20">
      <c r="A332" s="121">
        <v>331</v>
      </c>
      <c r="B332" s="121">
        <v>2305090</v>
      </c>
      <c r="C332" s="121" t="s">
        <v>293</v>
      </c>
      <c r="D332" s="121" t="s">
        <v>294</v>
      </c>
      <c r="E332" s="121" t="s">
        <v>2616</v>
      </c>
      <c r="F332" s="121" t="s">
        <v>2617</v>
      </c>
      <c r="G332" s="121" t="s">
        <v>2040</v>
      </c>
      <c r="H332" s="121" t="s">
        <v>2226</v>
      </c>
      <c r="I332" s="121" t="s">
        <v>2160</v>
      </c>
      <c r="J332" s="121">
        <v>0.38</v>
      </c>
      <c r="K332" s="121">
        <v>0</v>
      </c>
      <c r="L332" s="121">
        <v>0.25</v>
      </c>
      <c r="M332" s="121">
        <v>0.4</v>
      </c>
      <c r="N332" s="121">
        <v>0</v>
      </c>
      <c r="O332" s="121">
        <v>1</v>
      </c>
      <c r="P332" s="121">
        <v>0.3</v>
      </c>
      <c r="Q332" s="121">
        <v>1.03</v>
      </c>
      <c r="R332" s="121">
        <v>1.33</v>
      </c>
      <c r="S332" s="121">
        <v>8.76</v>
      </c>
      <c r="T332" s="121">
        <v>11.6508</v>
      </c>
    </row>
    <row r="333" spans="1:20">
      <c r="A333" s="121">
        <v>332</v>
      </c>
      <c r="B333" s="121">
        <v>2305091</v>
      </c>
      <c r="C333" s="121" t="s">
        <v>293</v>
      </c>
      <c r="D333" s="121" t="s">
        <v>294</v>
      </c>
      <c r="E333" s="121" t="s">
        <v>2618</v>
      </c>
      <c r="F333" s="121" t="s">
        <v>2619</v>
      </c>
      <c r="G333" s="121" t="s">
        <v>2040</v>
      </c>
      <c r="H333" s="121" t="s">
        <v>2226</v>
      </c>
      <c r="I333" s="121" t="s">
        <v>2160</v>
      </c>
      <c r="J333" s="121">
        <v>0.38</v>
      </c>
      <c r="K333" s="121">
        <v>0</v>
      </c>
      <c r="L333" s="121">
        <v>0.25</v>
      </c>
      <c r="M333" s="121">
        <v>0.4</v>
      </c>
      <c r="N333" s="121">
        <v>0</v>
      </c>
      <c r="O333" s="121">
        <v>1</v>
      </c>
      <c r="P333" s="121">
        <v>0.3</v>
      </c>
      <c r="Q333" s="121">
        <v>1.03</v>
      </c>
      <c r="R333" s="121">
        <v>1.33</v>
      </c>
      <c r="S333" s="121">
        <v>8.76</v>
      </c>
      <c r="T333" s="121">
        <v>11.6508</v>
      </c>
    </row>
    <row r="334" spans="1:20">
      <c r="A334" s="121">
        <v>333</v>
      </c>
      <c r="B334" s="121">
        <v>2293179</v>
      </c>
      <c r="C334" s="121" t="s">
        <v>293</v>
      </c>
      <c r="D334" s="121" t="s">
        <v>294</v>
      </c>
      <c r="E334" s="121" t="s">
        <v>2620</v>
      </c>
      <c r="F334" s="121" t="s">
        <v>2621</v>
      </c>
      <c r="G334" s="121" t="s">
        <v>2040</v>
      </c>
      <c r="H334" s="121" t="s">
        <v>2162</v>
      </c>
      <c r="I334" s="121" t="s">
        <v>2057</v>
      </c>
      <c r="J334" s="121">
        <v>0.38</v>
      </c>
      <c r="K334" s="121">
        <v>0</v>
      </c>
      <c r="L334" s="121">
        <v>3.125E-2</v>
      </c>
      <c r="M334" s="121">
        <v>0.3</v>
      </c>
      <c r="N334" s="121">
        <v>0</v>
      </c>
      <c r="O334" s="121">
        <v>0.8</v>
      </c>
      <c r="P334" s="121">
        <v>0.3</v>
      </c>
      <c r="Q334" s="121">
        <v>0.71125000000000005</v>
      </c>
      <c r="R334" s="121">
        <v>1.01125</v>
      </c>
      <c r="S334" s="121">
        <v>7.008</v>
      </c>
      <c r="T334" s="121">
        <v>8.8585499999999993</v>
      </c>
    </row>
    <row r="335" spans="1:20">
      <c r="A335" s="121">
        <v>334</v>
      </c>
      <c r="B335" s="121">
        <v>2297433</v>
      </c>
      <c r="C335" s="121" t="s">
        <v>293</v>
      </c>
      <c r="D335" s="121" t="s">
        <v>294</v>
      </c>
      <c r="E335" s="121" t="s">
        <v>2622</v>
      </c>
      <c r="F335" s="121" t="s">
        <v>2623</v>
      </c>
      <c r="G335" s="121" t="s">
        <v>2040</v>
      </c>
      <c r="H335" s="121" t="s">
        <v>2162</v>
      </c>
      <c r="I335" s="121" t="s">
        <v>2057</v>
      </c>
      <c r="J335" s="121">
        <v>0.38</v>
      </c>
      <c r="K335" s="121">
        <v>0</v>
      </c>
      <c r="L335" s="121">
        <v>6.25E-2</v>
      </c>
      <c r="M335" s="121">
        <v>0.3</v>
      </c>
      <c r="N335" s="121">
        <v>0</v>
      </c>
      <c r="O335" s="121">
        <v>0.8</v>
      </c>
      <c r="P335" s="121">
        <v>0.3</v>
      </c>
      <c r="Q335" s="121">
        <v>0.74250000000000005</v>
      </c>
      <c r="R335" s="121">
        <v>1.0425</v>
      </c>
      <c r="S335" s="121">
        <v>7.008</v>
      </c>
      <c r="T335" s="121">
        <v>9.1323000000000008</v>
      </c>
    </row>
    <row r="336" spans="1:20">
      <c r="A336" s="121">
        <v>335</v>
      </c>
      <c r="B336" s="121">
        <v>2295264</v>
      </c>
      <c r="C336" s="121" t="s">
        <v>293</v>
      </c>
      <c r="D336" s="121" t="s">
        <v>294</v>
      </c>
      <c r="E336" s="121" t="s">
        <v>2624</v>
      </c>
      <c r="F336" s="121" t="s">
        <v>2625</v>
      </c>
      <c r="G336" s="121" t="s">
        <v>2040</v>
      </c>
      <c r="H336" s="121" t="s">
        <v>2162</v>
      </c>
      <c r="I336" s="121" t="s">
        <v>2057</v>
      </c>
      <c r="J336" s="121">
        <v>0.38</v>
      </c>
      <c r="K336" s="121">
        <v>0.1</v>
      </c>
      <c r="L336" s="121">
        <v>6.25E-2</v>
      </c>
      <c r="M336" s="121">
        <v>0.3</v>
      </c>
      <c r="N336" s="121">
        <v>0</v>
      </c>
      <c r="O336" s="121">
        <v>0.5</v>
      </c>
      <c r="P336" s="121">
        <v>0.3</v>
      </c>
      <c r="Q336" s="121">
        <v>0.84250000000000003</v>
      </c>
      <c r="R336" s="121">
        <v>1.1425000000000001</v>
      </c>
      <c r="S336" s="121">
        <v>4.38</v>
      </c>
      <c r="T336" s="121">
        <v>10.0083</v>
      </c>
    </row>
    <row r="337" spans="1:20">
      <c r="A337" s="121">
        <v>336</v>
      </c>
      <c r="B337" s="121">
        <v>2298109</v>
      </c>
      <c r="C337" s="121" t="s">
        <v>293</v>
      </c>
      <c r="D337" s="121" t="s">
        <v>294</v>
      </c>
      <c r="E337" s="121" t="s">
        <v>2626</v>
      </c>
      <c r="F337" s="121" t="s">
        <v>2627</v>
      </c>
      <c r="G337" s="121" t="s">
        <v>2040</v>
      </c>
      <c r="H337" s="121" t="s">
        <v>2162</v>
      </c>
      <c r="I337" s="121" t="s">
        <v>2057</v>
      </c>
      <c r="J337" s="121">
        <v>0.05</v>
      </c>
      <c r="K337" s="121">
        <v>0.1</v>
      </c>
      <c r="L337" s="121">
        <v>0.125</v>
      </c>
      <c r="M337" s="121">
        <v>0.3</v>
      </c>
      <c r="N337" s="121">
        <v>0.1</v>
      </c>
      <c r="O337" s="121">
        <v>0.8</v>
      </c>
      <c r="P337" s="121">
        <v>0.3</v>
      </c>
      <c r="Q337" s="121">
        <v>0.67500000000000004</v>
      </c>
      <c r="R337" s="121">
        <v>0.97499999999999998</v>
      </c>
      <c r="S337" s="121">
        <v>7.008</v>
      </c>
      <c r="T337" s="121">
        <v>8.5410000000000004</v>
      </c>
    </row>
    <row r="338" spans="1:20">
      <c r="A338" s="121">
        <v>337</v>
      </c>
      <c r="B338" s="121">
        <v>2298108</v>
      </c>
      <c r="C338" s="121" t="s">
        <v>293</v>
      </c>
      <c r="D338" s="121" t="s">
        <v>294</v>
      </c>
      <c r="E338" s="121" t="s">
        <v>2628</v>
      </c>
      <c r="F338" s="121" t="s">
        <v>2629</v>
      </c>
      <c r="G338" s="121" t="s">
        <v>2040</v>
      </c>
      <c r="H338" s="121" t="s">
        <v>2162</v>
      </c>
      <c r="I338" s="121" t="s">
        <v>2057</v>
      </c>
      <c r="J338" s="121">
        <v>0.05</v>
      </c>
      <c r="K338" s="121">
        <v>0</v>
      </c>
      <c r="L338" s="121">
        <v>0.125</v>
      </c>
      <c r="M338" s="121">
        <v>0.3</v>
      </c>
      <c r="N338" s="121">
        <v>0</v>
      </c>
      <c r="O338" s="121">
        <v>0.8</v>
      </c>
      <c r="P338" s="121">
        <v>0.3</v>
      </c>
      <c r="Q338" s="121">
        <v>0.47499999999999998</v>
      </c>
      <c r="R338" s="121">
        <v>0.77500000000000002</v>
      </c>
      <c r="S338" s="121">
        <v>7.008</v>
      </c>
      <c r="T338" s="121">
        <v>6.7889999999999997</v>
      </c>
    </row>
    <row r="339" spans="1:20">
      <c r="A339" s="121">
        <v>338</v>
      </c>
      <c r="B339" s="121">
        <v>2298107</v>
      </c>
      <c r="C339" s="121" t="s">
        <v>293</v>
      </c>
      <c r="D339" s="121" t="s">
        <v>294</v>
      </c>
      <c r="E339" s="121" t="s">
        <v>2630</v>
      </c>
      <c r="F339" s="121" t="s">
        <v>2631</v>
      </c>
      <c r="G339" s="121" t="s">
        <v>2040</v>
      </c>
      <c r="H339" s="121" t="s">
        <v>2162</v>
      </c>
      <c r="I339" s="121" t="s">
        <v>2057</v>
      </c>
      <c r="J339" s="121">
        <v>0.05</v>
      </c>
      <c r="K339" s="121">
        <v>0</v>
      </c>
      <c r="L339" s="121">
        <v>0.125</v>
      </c>
      <c r="M339" s="121">
        <v>0.3</v>
      </c>
      <c r="N339" s="121">
        <v>0</v>
      </c>
      <c r="O339" s="121">
        <v>0.6</v>
      </c>
      <c r="P339" s="121">
        <v>0.3</v>
      </c>
      <c r="Q339" s="121">
        <v>0.47499999999999998</v>
      </c>
      <c r="R339" s="121">
        <v>0.77500000000000002</v>
      </c>
      <c r="S339" s="121">
        <v>5.2560000000000002</v>
      </c>
      <c r="T339" s="121">
        <v>6.7889999999999997</v>
      </c>
    </row>
    <row r="340" spans="1:20">
      <c r="A340" s="121">
        <v>339</v>
      </c>
      <c r="B340" s="121">
        <v>2297717</v>
      </c>
      <c r="C340" s="121" t="s">
        <v>293</v>
      </c>
      <c r="D340" s="121" t="s">
        <v>294</v>
      </c>
      <c r="E340" s="121" t="s">
        <v>2632</v>
      </c>
      <c r="F340" s="121" t="s">
        <v>2633</v>
      </c>
      <c r="G340" s="121" t="s">
        <v>2040</v>
      </c>
      <c r="H340" s="121" t="s">
        <v>2162</v>
      </c>
      <c r="I340" s="121" t="s">
        <v>2067</v>
      </c>
      <c r="J340" s="121">
        <v>0.05</v>
      </c>
      <c r="K340" s="121">
        <v>0</v>
      </c>
      <c r="L340" s="121">
        <v>3.125E-2</v>
      </c>
      <c r="M340" s="121">
        <v>0.3</v>
      </c>
      <c r="N340" s="121">
        <v>0</v>
      </c>
      <c r="O340" s="121">
        <v>0.6</v>
      </c>
      <c r="P340" s="121">
        <v>0.3</v>
      </c>
      <c r="Q340" s="121">
        <v>0.38124999999999998</v>
      </c>
      <c r="R340" s="121">
        <v>0.68125000000000002</v>
      </c>
      <c r="S340" s="121">
        <v>5.2560000000000002</v>
      </c>
      <c r="T340" s="121">
        <v>5.9677499999999997</v>
      </c>
    </row>
    <row r="341" spans="1:20">
      <c r="A341" s="121">
        <v>340</v>
      </c>
      <c r="B341" s="121">
        <v>2297715</v>
      </c>
      <c r="C341" s="121" t="s">
        <v>293</v>
      </c>
      <c r="D341" s="121" t="s">
        <v>294</v>
      </c>
      <c r="E341" s="121" t="s">
        <v>2634</v>
      </c>
      <c r="F341" s="121" t="s">
        <v>2635</v>
      </c>
      <c r="G341" s="121" t="s">
        <v>2040</v>
      </c>
      <c r="H341" s="121" t="s">
        <v>2162</v>
      </c>
      <c r="I341" s="121" t="s">
        <v>2067</v>
      </c>
      <c r="J341" s="121">
        <v>0.05</v>
      </c>
      <c r="K341" s="121">
        <v>0</v>
      </c>
      <c r="L341" s="121">
        <v>3.125E-2</v>
      </c>
      <c r="M341" s="121">
        <v>0.3</v>
      </c>
      <c r="N341" s="121">
        <v>0</v>
      </c>
      <c r="O341" s="121">
        <v>0.6</v>
      </c>
      <c r="P341" s="121">
        <v>0.3</v>
      </c>
      <c r="Q341" s="121">
        <v>0.38124999999999998</v>
      </c>
      <c r="R341" s="121">
        <v>0.68125000000000002</v>
      </c>
      <c r="S341" s="121">
        <v>5.2560000000000002</v>
      </c>
      <c r="T341" s="121">
        <v>5.9677499999999997</v>
      </c>
    </row>
    <row r="342" spans="1:20">
      <c r="A342" s="121">
        <v>341</v>
      </c>
      <c r="B342" s="121">
        <v>2296352</v>
      </c>
      <c r="C342" s="121" t="s">
        <v>293</v>
      </c>
      <c r="D342" s="121" t="s">
        <v>294</v>
      </c>
      <c r="E342" s="121" t="s">
        <v>2636</v>
      </c>
      <c r="F342" s="121" t="s">
        <v>2637</v>
      </c>
      <c r="G342" s="121" t="s">
        <v>2040</v>
      </c>
      <c r="H342" s="121" t="s">
        <v>2162</v>
      </c>
      <c r="I342" s="121" t="s">
        <v>2057</v>
      </c>
      <c r="J342" s="121">
        <v>0.49</v>
      </c>
      <c r="K342" s="121">
        <v>0.1</v>
      </c>
      <c r="L342" s="121">
        <v>0.25</v>
      </c>
      <c r="M342" s="121">
        <v>0.3</v>
      </c>
      <c r="N342" s="121">
        <v>0.1</v>
      </c>
      <c r="O342" s="121">
        <v>0.8</v>
      </c>
      <c r="P342" s="121">
        <v>0.3</v>
      </c>
      <c r="Q342" s="121">
        <v>1.24</v>
      </c>
      <c r="R342" s="121">
        <v>1.54</v>
      </c>
      <c r="S342" s="121">
        <v>7.008</v>
      </c>
      <c r="T342" s="121">
        <v>13.490399999999999</v>
      </c>
    </row>
    <row r="343" spans="1:20">
      <c r="A343" s="121">
        <v>342</v>
      </c>
      <c r="B343" s="121">
        <v>2296351</v>
      </c>
      <c r="C343" s="121" t="s">
        <v>293</v>
      </c>
      <c r="D343" s="121" t="s">
        <v>294</v>
      </c>
      <c r="E343" s="121" t="s">
        <v>2638</v>
      </c>
      <c r="F343" s="121" t="s">
        <v>2639</v>
      </c>
      <c r="G343" s="121" t="s">
        <v>2040</v>
      </c>
      <c r="H343" s="121" t="s">
        <v>2162</v>
      </c>
      <c r="I343" s="121" t="s">
        <v>2057</v>
      </c>
      <c r="J343" s="121">
        <v>0.49</v>
      </c>
      <c r="K343" s="121">
        <v>0.1</v>
      </c>
      <c r="L343" s="121">
        <v>0.25</v>
      </c>
      <c r="M343" s="121">
        <v>0.3</v>
      </c>
      <c r="N343" s="121">
        <v>0.1</v>
      </c>
      <c r="O343" s="121">
        <v>0.8</v>
      </c>
      <c r="P343" s="121">
        <v>0.3</v>
      </c>
      <c r="Q343" s="121">
        <v>1.24</v>
      </c>
      <c r="R343" s="121">
        <v>1.54</v>
      </c>
      <c r="S343" s="121">
        <v>7.008</v>
      </c>
      <c r="T343" s="121">
        <v>13.490399999999999</v>
      </c>
    </row>
    <row r="344" spans="1:20">
      <c r="A344" s="121">
        <v>343</v>
      </c>
      <c r="B344" s="121">
        <v>2296280</v>
      </c>
      <c r="C344" s="121" t="s">
        <v>293</v>
      </c>
      <c r="D344" s="121" t="s">
        <v>294</v>
      </c>
      <c r="E344" s="121" t="s">
        <v>2640</v>
      </c>
      <c r="F344" s="121" t="s">
        <v>2641</v>
      </c>
      <c r="G344" s="121" t="s">
        <v>2040</v>
      </c>
      <c r="H344" s="121" t="s">
        <v>2226</v>
      </c>
      <c r="I344" s="121" t="s">
        <v>2057</v>
      </c>
      <c r="J344" s="121">
        <v>0.49</v>
      </c>
      <c r="K344" s="121">
        <v>0</v>
      </c>
      <c r="L344" s="121">
        <v>6.25E-2</v>
      </c>
      <c r="M344" s="121">
        <v>0.3</v>
      </c>
      <c r="N344" s="121">
        <v>0</v>
      </c>
      <c r="O344" s="121">
        <v>0.7</v>
      </c>
      <c r="P344" s="121">
        <v>0.3</v>
      </c>
      <c r="Q344" s="121">
        <v>0.85250000000000004</v>
      </c>
      <c r="R344" s="121">
        <v>1.1525000000000001</v>
      </c>
      <c r="S344" s="121">
        <v>6.1319999999999997</v>
      </c>
      <c r="T344" s="121">
        <v>10.0959</v>
      </c>
    </row>
    <row r="345" spans="1:20">
      <c r="A345" s="121">
        <v>344</v>
      </c>
      <c r="B345" s="121">
        <v>2300712</v>
      </c>
      <c r="C345" s="121" t="s">
        <v>293</v>
      </c>
      <c r="D345" s="121" t="s">
        <v>294</v>
      </c>
      <c r="E345" s="121" t="s">
        <v>2642</v>
      </c>
      <c r="F345" s="121" t="s">
        <v>2643</v>
      </c>
      <c r="G345" s="121" t="s">
        <v>2040</v>
      </c>
      <c r="H345" s="121" t="s">
        <v>2226</v>
      </c>
      <c r="I345" s="121" t="s">
        <v>2057</v>
      </c>
      <c r="J345" s="121">
        <v>0.38</v>
      </c>
      <c r="K345" s="121">
        <v>0</v>
      </c>
      <c r="L345" s="121">
        <v>6.25E-2</v>
      </c>
      <c r="M345" s="121">
        <v>0.3</v>
      </c>
      <c r="N345" s="121">
        <v>0</v>
      </c>
      <c r="O345" s="121">
        <v>0.6</v>
      </c>
      <c r="P345" s="121">
        <v>0.3</v>
      </c>
      <c r="Q345" s="121">
        <v>0.74250000000000005</v>
      </c>
      <c r="R345" s="121">
        <v>1.0425</v>
      </c>
      <c r="S345" s="121">
        <v>5.2560000000000002</v>
      </c>
      <c r="T345" s="121">
        <v>9.1323000000000008</v>
      </c>
    </row>
    <row r="346" spans="1:20">
      <c r="A346" s="121">
        <v>345</v>
      </c>
      <c r="B346" s="121">
        <v>2237312</v>
      </c>
      <c r="C346" s="121" t="s">
        <v>293</v>
      </c>
      <c r="D346" s="121" t="s">
        <v>294</v>
      </c>
      <c r="E346" s="121" t="s">
        <v>2644</v>
      </c>
      <c r="F346" s="121" t="s">
        <v>2645</v>
      </c>
      <c r="G346" s="121" t="s">
        <v>2040</v>
      </c>
      <c r="H346" s="121" t="s">
        <v>2056</v>
      </c>
      <c r="I346" s="121" t="s">
        <v>2200</v>
      </c>
      <c r="J346" s="121">
        <v>0</v>
      </c>
      <c r="K346" s="121">
        <v>0</v>
      </c>
      <c r="L346" s="121">
        <v>2.44140625E-4</v>
      </c>
      <c r="M346" s="121">
        <v>0.2</v>
      </c>
      <c r="N346" s="121">
        <v>0</v>
      </c>
      <c r="O346" s="121">
        <v>0.7</v>
      </c>
      <c r="P346" s="121">
        <v>0.7</v>
      </c>
      <c r="Q346" s="121">
        <v>0.20024414062500001</v>
      </c>
      <c r="R346" s="121">
        <v>0.90024414062500002</v>
      </c>
      <c r="S346" s="121">
        <v>6.1319999999999997</v>
      </c>
      <c r="T346" s="121">
        <v>7.886138671875</v>
      </c>
    </row>
    <row r="347" spans="1:20">
      <c r="A347" s="121">
        <v>346</v>
      </c>
      <c r="B347" s="121">
        <v>2237313</v>
      </c>
      <c r="C347" s="121" t="s">
        <v>293</v>
      </c>
      <c r="D347" s="121" t="s">
        <v>294</v>
      </c>
      <c r="E347" s="121" t="s">
        <v>2644</v>
      </c>
      <c r="F347" s="121" t="s">
        <v>2646</v>
      </c>
      <c r="G347" s="121" t="s">
        <v>2040</v>
      </c>
      <c r="H347" s="121" t="s">
        <v>2056</v>
      </c>
      <c r="I347" s="121" t="s">
        <v>2057</v>
      </c>
      <c r="J347" s="121">
        <v>0</v>
      </c>
      <c r="K347" s="121">
        <v>0</v>
      </c>
      <c r="L347" s="121">
        <v>2.44140625E-4</v>
      </c>
      <c r="M347" s="121">
        <v>0.3</v>
      </c>
      <c r="N347" s="121">
        <v>0</v>
      </c>
      <c r="O347" s="121">
        <v>1.3</v>
      </c>
      <c r="P347" s="121">
        <v>0.7</v>
      </c>
      <c r="Q347" s="121">
        <v>0.30024414062499999</v>
      </c>
      <c r="R347" s="121">
        <v>1.000244140625</v>
      </c>
      <c r="S347" s="121">
        <v>11.388</v>
      </c>
      <c r="T347" s="121">
        <v>8.7621386718750003</v>
      </c>
    </row>
    <row r="348" spans="1:20">
      <c r="A348" s="121">
        <v>347</v>
      </c>
      <c r="B348" s="121">
        <v>2237314</v>
      </c>
      <c r="C348" s="121" t="s">
        <v>293</v>
      </c>
      <c r="D348" s="121" t="s">
        <v>294</v>
      </c>
      <c r="E348" s="121" t="s">
        <v>2644</v>
      </c>
      <c r="F348" s="121" t="s">
        <v>2647</v>
      </c>
      <c r="G348" s="121" t="s">
        <v>2040</v>
      </c>
      <c r="H348" s="121" t="s">
        <v>2056</v>
      </c>
      <c r="I348" s="121" t="s">
        <v>2200</v>
      </c>
      <c r="J348" s="121">
        <v>0</v>
      </c>
      <c r="K348" s="121">
        <v>0</v>
      </c>
      <c r="L348" s="121">
        <v>2.44140625E-4</v>
      </c>
      <c r="M348" s="121">
        <v>0.2</v>
      </c>
      <c r="N348" s="121">
        <v>0</v>
      </c>
      <c r="O348" s="121">
        <v>0.4</v>
      </c>
      <c r="P348" s="121">
        <v>0.7</v>
      </c>
      <c r="Q348" s="121">
        <v>0.20024414062500001</v>
      </c>
      <c r="R348" s="121">
        <v>0.90024414062500002</v>
      </c>
      <c r="S348" s="121">
        <v>3.504</v>
      </c>
      <c r="T348" s="121">
        <v>7.886138671875</v>
      </c>
    </row>
    <row r="349" spans="1:20">
      <c r="A349" s="121">
        <v>348</v>
      </c>
      <c r="B349" s="121">
        <v>2257286</v>
      </c>
      <c r="C349" s="121" t="s">
        <v>293</v>
      </c>
      <c r="D349" s="121" t="s">
        <v>294</v>
      </c>
      <c r="E349" s="121" t="s">
        <v>2644</v>
      </c>
      <c r="F349" s="121" t="s">
        <v>2648</v>
      </c>
      <c r="G349" s="121" t="s">
        <v>2040</v>
      </c>
      <c r="H349" s="121" t="s">
        <v>2056</v>
      </c>
      <c r="I349" s="121" t="s">
        <v>2057</v>
      </c>
      <c r="J349" s="121">
        <v>0</v>
      </c>
      <c r="K349" s="121">
        <v>0</v>
      </c>
      <c r="L349" s="121">
        <v>2.44140625E-4</v>
      </c>
      <c r="M349" s="121">
        <v>0.3</v>
      </c>
      <c r="N349" s="121">
        <v>0</v>
      </c>
      <c r="O349" s="121">
        <v>1.3</v>
      </c>
      <c r="P349" s="121">
        <v>0.7</v>
      </c>
      <c r="Q349" s="121">
        <v>0.30024414062499999</v>
      </c>
      <c r="R349" s="121">
        <v>1.000244140625</v>
      </c>
      <c r="S349" s="121">
        <v>11.388</v>
      </c>
      <c r="T349" s="121">
        <v>8.7621386718750003</v>
      </c>
    </row>
    <row r="350" spans="1:20">
      <c r="A350" s="121">
        <v>349</v>
      </c>
      <c r="B350" s="121">
        <v>2257285</v>
      </c>
      <c r="C350" s="121" t="s">
        <v>293</v>
      </c>
      <c r="D350" s="121" t="s">
        <v>294</v>
      </c>
      <c r="E350" s="121" t="s">
        <v>2649</v>
      </c>
      <c r="F350" s="121" t="s">
        <v>2650</v>
      </c>
      <c r="G350" s="121" t="s">
        <v>2040</v>
      </c>
      <c r="H350" s="121" t="s">
        <v>2056</v>
      </c>
      <c r="I350" s="121" t="s">
        <v>2057</v>
      </c>
      <c r="J350" s="121">
        <v>0</v>
      </c>
      <c r="K350" s="121">
        <v>0</v>
      </c>
      <c r="L350" s="121">
        <v>0</v>
      </c>
      <c r="M350" s="121">
        <v>0.3</v>
      </c>
      <c r="N350" s="121">
        <v>0</v>
      </c>
      <c r="O350" s="121">
        <v>1.9</v>
      </c>
      <c r="P350" s="121">
        <v>0.7</v>
      </c>
      <c r="Q350" s="121">
        <v>0.3</v>
      </c>
      <c r="R350" s="121">
        <v>1</v>
      </c>
      <c r="S350" s="121">
        <v>16.643999999999998</v>
      </c>
      <c r="T350" s="121">
        <v>8.76</v>
      </c>
    </row>
    <row r="351" spans="1:20">
      <c r="A351" s="121">
        <v>350</v>
      </c>
      <c r="B351" s="121">
        <v>2237311</v>
      </c>
      <c r="C351" s="121" t="s">
        <v>293</v>
      </c>
      <c r="D351" s="121" t="s">
        <v>294</v>
      </c>
      <c r="E351" s="121" t="s">
        <v>2649</v>
      </c>
      <c r="F351" s="121" t="s">
        <v>2651</v>
      </c>
      <c r="G351" s="121" t="s">
        <v>2040</v>
      </c>
      <c r="H351" s="121" t="s">
        <v>2056</v>
      </c>
      <c r="I351" s="121" t="s">
        <v>2652</v>
      </c>
      <c r="J351" s="121">
        <v>0</v>
      </c>
      <c r="K351" s="121">
        <v>0</v>
      </c>
      <c r="L351" s="121">
        <v>0</v>
      </c>
      <c r="M351" s="121">
        <v>0.2</v>
      </c>
      <c r="N351" s="121">
        <v>0</v>
      </c>
      <c r="O351" s="121">
        <v>1.3</v>
      </c>
      <c r="P351" s="121">
        <v>0.7</v>
      </c>
      <c r="Q351" s="121">
        <v>0.2</v>
      </c>
      <c r="R351" s="121">
        <v>0.9</v>
      </c>
      <c r="S351" s="121">
        <v>11.388</v>
      </c>
      <c r="T351" s="121">
        <v>7.8840000000000003</v>
      </c>
    </row>
    <row r="352" spans="1:20">
      <c r="A352" s="121">
        <v>351</v>
      </c>
      <c r="B352" s="121">
        <v>2237310</v>
      </c>
      <c r="C352" s="121" t="s">
        <v>293</v>
      </c>
      <c r="D352" s="121" t="s">
        <v>294</v>
      </c>
      <c r="E352" s="121" t="s">
        <v>2649</v>
      </c>
      <c r="F352" s="121" t="s">
        <v>2653</v>
      </c>
      <c r="G352" s="121" t="s">
        <v>2040</v>
      </c>
      <c r="H352" s="121" t="s">
        <v>2056</v>
      </c>
      <c r="I352" s="121" t="s">
        <v>2057</v>
      </c>
      <c r="J352" s="121">
        <v>0</v>
      </c>
      <c r="K352" s="121">
        <v>0</v>
      </c>
      <c r="L352" s="121">
        <v>0</v>
      </c>
      <c r="M352" s="121">
        <v>0.3</v>
      </c>
      <c r="N352" s="121">
        <v>0</v>
      </c>
      <c r="O352" s="121">
        <v>2</v>
      </c>
      <c r="P352" s="121">
        <v>0.7</v>
      </c>
      <c r="Q352" s="121">
        <v>0.3</v>
      </c>
      <c r="R352" s="121">
        <v>1</v>
      </c>
      <c r="S352" s="121">
        <v>17.52</v>
      </c>
      <c r="T352" s="121">
        <v>8.76</v>
      </c>
    </row>
    <row r="353" spans="1:20">
      <c r="A353" s="121">
        <v>352</v>
      </c>
      <c r="B353" s="121">
        <v>2237309</v>
      </c>
      <c r="C353" s="121" t="s">
        <v>293</v>
      </c>
      <c r="D353" s="121" t="s">
        <v>294</v>
      </c>
      <c r="E353" s="121" t="s">
        <v>2654</v>
      </c>
      <c r="F353" s="121" t="s">
        <v>2655</v>
      </c>
      <c r="G353" s="121" t="s">
        <v>2040</v>
      </c>
      <c r="H353" s="121" t="s">
        <v>2056</v>
      </c>
      <c r="I353" s="121" t="s">
        <v>2200</v>
      </c>
      <c r="J353" s="121">
        <v>0</v>
      </c>
      <c r="K353" s="121">
        <v>0</v>
      </c>
      <c r="L353" s="121">
        <v>2.197265625E-3</v>
      </c>
      <c r="M353" s="121">
        <v>0.2</v>
      </c>
      <c r="N353" s="121">
        <v>0</v>
      </c>
      <c r="O353" s="121">
        <v>0.6</v>
      </c>
      <c r="P353" s="121">
        <v>0.7</v>
      </c>
      <c r="Q353" s="121">
        <v>0.20219726562500001</v>
      </c>
      <c r="R353" s="121">
        <v>0.90219726562500002</v>
      </c>
      <c r="S353" s="121">
        <v>5.2560000000000002</v>
      </c>
      <c r="T353" s="121">
        <v>7.9032480468750004</v>
      </c>
    </row>
    <row r="354" spans="1:20">
      <c r="A354" s="121">
        <v>353</v>
      </c>
      <c r="B354" s="121">
        <v>2257282</v>
      </c>
      <c r="C354" s="121" t="s">
        <v>293</v>
      </c>
      <c r="D354" s="121" t="s">
        <v>294</v>
      </c>
      <c r="E354" s="121" t="s">
        <v>2654</v>
      </c>
      <c r="F354" s="121" t="s">
        <v>2656</v>
      </c>
      <c r="G354" s="121" t="s">
        <v>2040</v>
      </c>
      <c r="H354" s="121" t="s">
        <v>2056</v>
      </c>
      <c r="I354" s="121" t="s">
        <v>2057</v>
      </c>
      <c r="J354" s="121">
        <v>0</v>
      </c>
      <c r="K354" s="121">
        <v>0</v>
      </c>
      <c r="L354" s="121">
        <v>2.197265625E-3</v>
      </c>
      <c r="M354" s="121">
        <v>0.3</v>
      </c>
      <c r="N354" s="121">
        <v>0</v>
      </c>
      <c r="O354" s="121">
        <v>1.3</v>
      </c>
      <c r="P354" s="121">
        <v>0.7</v>
      </c>
      <c r="Q354" s="121">
        <v>0.30219726562499999</v>
      </c>
      <c r="R354" s="121">
        <v>1.002197265625</v>
      </c>
      <c r="S354" s="121">
        <v>11.388</v>
      </c>
      <c r="T354" s="121">
        <v>8.7792480468750007</v>
      </c>
    </row>
    <row r="355" spans="1:20">
      <c r="A355" s="121">
        <v>354</v>
      </c>
      <c r="B355" s="121">
        <v>2257283</v>
      </c>
      <c r="C355" s="121" t="s">
        <v>293</v>
      </c>
      <c r="D355" s="121" t="s">
        <v>294</v>
      </c>
      <c r="E355" s="121" t="s">
        <v>2654</v>
      </c>
      <c r="F355" s="121" t="s">
        <v>2657</v>
      </c>
      <c r="G355" s="121" t="s">
        <v>2040</v>
      </c>
      <c r="H355" s="121" t="s">
        <v>2056</v>
      </c>
      <c r="I355" s="121" t="s">
        <v>2057</v>
      </c>
      <c r="J355" s="121">
        <v>0</v>
      </c>
      <c r="K355" s="121">
        <v>0</v>
      </c>
      <c r="L355" s="121">
        <v>2.197265625E-3</v>
      </c>
      <c r="M355" s="121">
        <v>0.3</v>
      </c>
      <c r="N355" s="121">
        <v>0</v>
      </c>
      <c r="O355" s="121">
        <v>1.3</v>
      </c>
      <c r="P355" s="121">
        <v>0.7</v>
      </c>
      <c r="Q355" s="121">
        <v>0.30219726562499999</v>
      </c>
      <c r="R355" s="121">
        <v>1.002197265625</v>
      </c>
      <c r="S355" s="121">
        <v>11.388</v>
      </c>
      <c r="T355" s="121">
        <v>8.7792480468750007</v>
      </c>
    </row>
    <row r="356" spans="1:20">
      <c r="A356" s="121">
        <v>355</v>
      </c>
      <c r="B356" s="121">
        <v>2257284</v>
      </c>
      <c r="C356" s="121" t="s">
        <v>293</v>
      </c>
      <c r="D356" s="121" t="s">
        <v>294</v>
      </c>
      <c r="E356" s="121" t="s">
        <v>2654</v>
      </c>
      <c r="F356" s="121" t="s">
        <v>2658</v>
      </c>
      <c r="G356" s="121" t="s">
        <v>2040</v>
      </c>
      <c r="H356" s="121" t="s">
        <v>2056</v>
      </c>
      <c r="I356" s="121" t="s">
        <v>2057</v>
      </c>
      <c r="J356" s="121">
        <v>0</v>
      </c>
      <c r="K356" s="121">
        <v>0</v>
      </c>
      <c r="L356" s="121">
        <v>2.197265625E-3</v>
      </c>
      <c r="M356" s="121">
        <v>0.3</v>
      </c>
      <c r="N356" s="121">
        <v>0</v>
      </c>
      <c r="O356" s="121">
        <v>1.3</v>
      </c>
      <c r="P356" s="121">
        <v>0.7</v>
      </c>
      <c r="Q356" s="121">
        <v>0.30219726562499999</v>
      </c>
      <c r="R356" s="121">
        <v>1.002197265625</v>
      </c>
      <c r="S356" s="121">
        <v>11.388</v>
      </c>
      <c r="T356" s="121">
        <v>8.7792480468750007</v>
      </c>
    </row>
    <row r="357" spans="1:20">
      <c r="A357" s="121">
        <v>356</v>
      </c>
      <c r="B357" s="121">
        <v>2212639</v>
      </c>
      <c r="C357" s="121" t="s">
        <v>293</v>
      </c>
      <c r="D357" s="121" t="s">
        <v>294</v>
      </c>
      <c r="E357" s="121" t="s">
        <v>2654</v>
      </c>
      <c r="F357" s="121" t="s">
        <v>2659</v>
      </c>
      <c r="G357" s="121" t="s">
        <v>2040</v>
      </c>
      <c r="H357" s="121" t="s">
        <v>2056</v>
      </c>
      <c r="I357" s="121" t="s">
        <v>2057</v>
      </c>
      <c r="J357" s="121">
        <v>0</v>
      </c>
      <c r="K357" s="121">
        <v>0</v>
      </c>
      <c r="L357" s="121">
        <v>2.197265625E-3</v>
      </c>
      <c r="M357" s="121">
        <v>0.3</v>
      </c>
      <c r="N357" s="121">
        <v>0</v>
      </c>
      <c r="O357" s="121">
        <v>2.1</v>
      </c>
      <c r="P357" s="121">
        <v>0.7</v>
      </c>
      <c r="Q357" s="121">
        <v>0.30219726562499999</v>
      </c>
      <c r="R357" s="121">
        <v>1.002197265625</v>
      </c>
      <c r="S357" s="121">
        <v>18.396000000000001</v>
      </c>
      <c r="T357" s="121">
        <v>8.7792480468750007</v>
      </c>
    </row>
    <row r="358" spans="1:20">
      <c r="A358" s="121">
        <v>357</v>
      </c>
      <c r="B358" s="121">
        <v>2212638</v>
      </c>
      <c r="C358" s="121" t="s">
        <v>293</v>
      </c>
      <c r="D358" s="121" t="s">
        <v>294</v>
      </c>
      <c r="E358" s="121" t="s">
        <v>2654</v>
      </c>
      <c r="F358" s="121" t="s">
        <v>2660</v>
      </c>
      <c r="G358" s="121" t="s">
        <v>2040</v>
      </c>
      <c r="H358" s="121" t="s">
        <v>2056</v>
      </c>
      <c r="I358" s="121" t="s">
        <v>2200</v>
      </c>
      <c r="J358" s="121">
        <v>0</v>
      </c>
      <c r="K358" s="121">
        <v>0</v>
      </c>
      <c r="L358" s="121">
        <v>2.197265625E-3</v>
      </c>
      <c r="M358" s="121">
        <v>0.2</v>
      </c>
      <c r="N358" s="121">
        <v>0</v>
      </c>
      <c r="O358" s="121">
        <v>0.6</v>
      </c>
      <c r="P358" s="121">
        <v>0.7</v>
      </c>
      <c r="Q358" s="121">
        <v>0.20219726562500001</v>
      </c>
      <c r="R358" s="121">
        <v>0.90219726562500002</v>
      </c>
      <c r="S358" s="121">
        <v>5.2560000000000002</v>
      </c>
      <c r="T358" s="121">
        <v>7.9032480468750004</v>
      </c>
    </row>
    <row r="359" spans="1:20">
      <c r="A359" s="121">
        <v>358</v>
      </c>
      <c r="B359" s="121">
        <v>2212641</v>
      </c>
      <c r="C359" s="121" t="s">
        <v>293</v>
      </c>
      <c r="D359" s="121" t="s">
        <v>294</v>
      </c>
      <c r="E359" s="121" t="s">
        <v>2661</v>
      </c>
      <c r="F359" s="121" t="s">
        <v>2662</v>
      </c>
      <c r="G359" s="121" t="s">
        <v>2040</v>
      </c>
      <c r="H359" s="121" t="s">
        <v>2056</v>
      </c>
      <c r="I359" s="121" t="s">
        <v>2200</v>
      </c>
      <c r="J359" s="121">
        <v>0</v>
      </c>
      <c r="K359" s="121">
        <v>0</v>
      </c>
      <c r="L359" s="121">
        <v>1.953125E-3</v>
      </c>
      <c r="M359" s="121">
        <v>0.2</v>
      </c>
      <c r="N359" s="121">
        <v>0</v>
      </c>
      <c r="O359" s="121">
        <v>1.1000000000000001</v>
      </c>
      <c r="P359" s="121">
        <v>0.7</v>
      </c>
      <c r="Q359" s="121">
        <v>0.20195312500000001</v>
      </c>
      <c r="R359" s="121">
        <v>0.90195312500000002</v>
      </c>
      <c r="S359" s="121">
        <v>9.6359999999999992</v>
      </c>
      <c r="T359" s="121">
        <v>7.9011093749999999</v>
      </c>
    </row>
    <row r="360" spans="1:20">
      <c r="A360" s="121">
        <v>359</v>
      </c>
      <c r="B360" s="121">
        <v>2212640</v>
      </c>
      <c r="C360" s="121" t="s">
        <v>293</v>
      </c>
      <c r="D360" s="121" t="s">
        <v>294</v>
      </c>
      <c r="E360" s="121" t="s">
        <v>2661</v>
      </c>
      <c r="F360" s="121" t="s">
        <v>2663</v>
      </c>
      <c r="G360" s="121" t="s">
        <v>2040</v>
      </c>
      <c r="H360" s="121" t="s">
        <v>2056</v>
      </c>
      <c r="I360" s="121" t="s">
        <v>2057</v>
      </c>
      <c r="J360" s="121">
        <v>0</v>
      </c>
      <c r="K360" s="121">
        <v>0</v>
      </c>
      <c r="L360" s="121">
        <v>1.953125E-3</v>
      </c>
      <c r="M360" s="121">
        <v>0.3</v>
      </c>
      <c r="N360" s="121">
        <v>0</v>
      </c>
      <c r="O360" s="121">
        <v>2.1</v>
      </c>
      <c r="P360" s="121">
        <v>0.7</v>
      </c>
      <c r="Q360" s="121">
        <v>0.30195312499999999</v>
      </c>
      <c r="R360" s="121">
        <v>1.001953125</v>
      </c>
      <c r="S360" s="121">
        <v>18.396000000000001</v>
      </c>
      <c r="T360" s="121">
        <v>8.7771093750000002</v>
      </c>
    </row>
    <row r="361" spans="1:20">
      <c r="A361" s="121">
        <v>360</v>
      </c>
      <c r="B361" s="121">
        <v>2212636</v>
      </c>
      <c r="C361" s="121" t="s">
        <v>293</v>
      </c>
      <c r="D361" s="121" t="s">
        <v>294</v>
      </c>
      <c r="E361" s="121" t="s">
        <v>2664</v>
      </c>
      <c r="F361" s="121" t="s">
        <v>2665</v>
      </c>
      <c r="G361" s="121" t="s">
        <v>2040</v>
      </c>
      <c r="H361" s="121" t="s">
        <v>2056</v>
      </c>
      <c r="I361" s="121" t="s">
        <v>2057</v>
      </c>
      <c r="J361" s="121">
        <v>0</v>
      </c>
      <c r="K361" s="121">
        <v>0</v>
      </c>
      <c r="L361" s="121">
        <v>2.197265625E-3</v>
      </c>
      <c r="M361" s="121">
        <v>0.3</v>
      </c>
      <c r="N361" s="121">
        <v>0</v>
      </c>
      <c r="O361" s="121">
        <v>2.1</v>
      </c>
      <c r="P361" s="121">
        <v>0.7</v>
      </c>
      <c r="Q361" s="121">
        <v>0.30219726562499999</v>
      </c>
      <c r="R361" s="121">
        <v>1.002197265625</v>
      </c>
      <c r="S361" s="121">
        <v>18.396000000000001</v>
      </c>
      <c r="T361" s="121">
        <v>8.7792480468750007</v>
      </c>
    </row>
    <row r="362" spans="1:20">
      <c r="A362" s="121">
        <v>361</v>
      </c>
      <c r="B362" s="121">
        <v>2212631</v>
      </c>
      <c r="C362" s="121" t="s">
        <v>293</v>
      </c>
      <c r="D362" s="121" t="s">
        <v>294</v>
      </c>
      <c r="E362" s="121" t="s">
        <v>2666</v>
      </c>
      <c r="F362" s="121" t="s">
        <v>2667</v>
      </c>
      <c r="G362" s="121" t="s">
        <v>2040</v>
      </c>
      <c r="H362" s="121" t="s">
        <v>2056</v>
      </c>
      <c r="I362" s="121" t="s">
        <v>2057</v>
      </c>
      <c r="J362" s="121">
        <v>0</v>
      </c>
      <c r="K362" s="121">
        <v>0</v>
      </c>
      <c r="L362" s="121">
        <v>2.197265625E-3</v>
      </c>
      <c r="M362" s="121">
        <v>0.3</v>
      </c>
      <c r="N362" s="121">
        <v>0</v>
      </c>
      <c r="O362" s="121">
        <v>2.1</v>
      </c>
      <c r="P362" s="121">
        <v>0.7</v>
      </c>
      <c r="Q362" s="121">
        <v>0.30219726562499999</v>
      </c>
      <c r="R362" s="121">
        <v>1.002197265625</v>
      </c>
      <c r="S362" s="121">
        <v>18.396000000000001</v>
      </c>
      <c r="T362" s="121">
        <v>8.7792480468750007</v>
      </c>
    </row>
    <row r="363" spans="1:20">
      <c r="A363" s="121">
        <v>362</v>
      </c>
      <c r="B363" s="121">
        <v>2212630</v>
      </c>
      <c r="C363" s="121" t="s">
        <v>293</v>
      </c>
      <c r="D363" s="121" t="s">
        <v>294</v>
      </c>
      <c r="E363" s="121" t="s">
        <v>2666</v>
      </c>
      <c r="F363" s="121" t="s">
        <v>2668</v>
      </c>
      <c r="G363" s="121" t="s">
        <v>2040</v>
      </c>
      <c r="H363" s="121" t="s">
        <v>2056</v>
      </c>
      <c r="I363" s="121" t="s">
        <v>2200</v>
      </c>
      <c r="J363" s="121">
        <v>0</v>
      </c>
      <c r="K363" s="121">
        <v>0</v>
      </c>
      <c r="L363" s="121">
        <v>2.197265625E-3</v>
      </c>
      <c r="M363" s="121">
        <v>0.2</v>
      </c>
      <c r="N363" s="121">
        <v>0</v>
      </c>
      <c r="O363" s="121">
        <v>1</v>
      </c>
      <c r="P363" s="121">
        <v>0.7</v>
      </c>
      <c r="Q363" s="121">
        <v>0.20219726562500001</v>
      </c>
      <c r="R363" s="121">
        <v>0.90219726562500002</v>
      </c>
      <c r="S363" s="121">
        <v>8.76</v>
      </c>
      <c r="T363" s="121">
        <v>7.9032480468750004</v>
      </c>
    </row>
    <row r="364" spans="1:20">
      <c r="A364" s="121">
        <v>363</v>
      </c>
      <c r="B364" s="121">
        <v>2212637</v>
      </c>
      <c r="C364" s="121" t="s">
        <v>293</v>
      </c>
      <c r="D364" s="121" t="s">
        <v>294</v>
      </c>
      <c r="E364" s="121" t="s">
        <v>2664</v>
      </c>
      <c r="F364" s="121" t="s">
        <v>2669</v>
      </c>
      <c r="G364" s="121" t="s">
        <v>2040</v>
      </c>
      <c r="H364" s="121" t="s">
        <v>2056</v>
      </c>
      <c r="I364" s="121" t="s">
        <v>2200</v>
      </c>
      <c r="J364" s="121">
        <v>0</v>
      </c>
      <c r="K364" s="121">
        <v>0</v>
      </c>
      <c r="L364" s="121">
        <v>2.197265625E-3</v>
      </c>
      <c r="M364" s="121">
        <v>0.2</v>
      </c>
      <c r="N364" s="121">
        <v>0</v>
      </c>
      <c r="O364" s="121">
        <v>1</v>
      </c>
      <c r="P364" s="121">
        <v>0.7</v>
      </c>
      <c r="Q364" s="121">
        <v>0.20219726562500001</v>
      </c>
      <c r="R364" s="121">
        <v>0.90219726562500002</v>
      </c>
      <c r="S364" s="121">
        <v>8.76</v>
      </c>
      <c r="T364" s="121">
        <v>7.9032480468750004</v>
      </c>
    </row>
    <row r="365" spans="1:20">
      <c r="A365" s="121">
        <v>364</v>
      </c>
      <c r="B365" s="121">
        <v>2212632</v>
      </c>
      <c r="C365" s="121" t="s">
        <v>293</v>
      </c>
      <c r="D365" s="121" t="s">
        <v>294</v>
      </c>
      <c r="E365" s="121" t="s">
        <v>2666</v>
      </c>
      <c r="F365" s="121" t="s">
        <v>2670</v>
      </c>
      <c r="G365" s="121" t="s">
        <v>2040</v>
      </c>
      <c r="H365" s="121" t="s">
        <v>2056</v>
      </c>
      <c r="I365" s="121" t="s">
        <v>2109</v>
      </c>
      <c r="J365" s="121">
        <v>0</v>
      </c>
      <c r="K365" s="121">
        <v>0</v>
      </c>
      <c r="L365" s="121">
        <v>2.197265625E-3</v>
      </c>
      <c r="M365" s="121">
        <v>1.5</v>
      </c>
      <c r="N365" s="121">
        <v>0</v>
      </c>
      <c r="O365" s="121">
        <v>1.4</v>
      </c>
      <c r="P365" s="121">
        <v>0.7</v>
      </c>
      <c r="Q365" s="121">
        <v>1.502197265625</v>
      </c>
      <c r="R365" s="121">
        <v>2.2021972656250002</v>
      </c>
      <c r="S365" s="121">
        <v>12.263999999999999</v>
      </c>
      <c r="T365" s="121">
        <v>19.291248046875001</v>
      </c>
    </row>
    <row r="366" spans="1:20">
      <c r="A366" s="121">
        <v>365</v>
      </c>
      <c r="B366" s="121">
        <v>2212634</v>
      </c>
      <c r="C366" s="121" t="s">
        <v>293</v>
      </c>
      <c r="D366" s="121" t="s">
        <v>294</v>
      </c>
      <c r="E366" s="121" t="s">
        <v>2664</v>
      </c>
      <c r="F366" s="121" t="s">
        <v>2671</v>
      </c>
      <c r="G366" s="121" t="s">
        <v>2040</v>
      </c>
      <c r="H366" s="121" t="s">
        <v>2056</v>
      </c>
      <c r="I366" s="121" t="s">
        <v>2200</v>
      </c>
      <c r="J366" s="121">
        <v>0</v>
      </c>
      <c r="K366" s="121">
        <v>0</v>
      </c>
      <c r="L366" s="121">
        <v>2.197265625E-3</v>
      </c>
      <c r="M366" s="121">
        <v>0.2</v>
      </c>
      <c r="N366" s="121">
        <v>0</v>
      </c>
      <c r="O366" s="121">
        <v>1</v>
      </c>
      <c r="P366" s="121">
        <v>0.7</v>
      </c>
      <c r="Q366" s="121">
        <v>0.20219726562500001</v>
      </c>
      <c r="R366" s="121">
        <v>0.90219726562500002</v>
      </c>
      <c r="S366" s="121">
        <v>8.76</v>
      </c>
      <c r="T366" s="121">
        <v>7.9032480468750004</v>
      </c>
    </row>
    <row r="367" spans="1:20">
      <c r="A367" s="121">
        <v>366</v>
      </c>
      <c r="B367" s="121">
        <v>2212635</v>
      </c>
      <c r="C367" s="121" t="s">
        <v>293</v>
      </c>
      <c r="D367" s="121" t="s">
        <v>294</v>
      </c>
      <c r="E367" s="121" t="s">
        <v>2664</v>
      </c>
      <c r="F367" s="121" t="s">
        <v>2672</v>
      </c>
      <c r="G367" s="121" t="s">
        <v>2040</v>
      </c>
      <c r="H367" s="121" t="s">
        <v>2056</v>
      </c>
      <c r="I367" s="121" t="s">
        <v>2057</v>
      </c>
      <c r="J367" s="121">
        <v>0</v>
      </c>
      <c r="K367" s="121">
        <v>0</v>
      </c>
      <c r="L367" s="121">
        <v>2.197265625E-3</v>
      </c>
      <c r="M367" s="121">
        <v>0.3</v>
      </c>
      <c r="N367" s="121">
        <v>0</v>
      </c>
      <c r="O367" s="121">
        <v>2.1</v>
      </c>
      <c r="P367" s="121">
        <v>0.7</v>
      </c>
      <c r="Q367" s="121">
        <v>0.30219726562499999</v>
      </c>
      <c r="R367" s="121">
        <v>1.002197265625</v>
      </c>
      <c r="S367" s="121">
        <v>18.396000000000001</v>
      </c>
      <c r="T367" s="121">
        <v>8.7792480468750007</v>
      </c>
    </row>
    <row r="368" spans="1:20">
      <c r="A368" s="121">
        <v>367</v>
      </c>
      <c r="B368" s="121">
        <v>2212633</v>
      </c>
      <c r="C368" s="121" t="s">
        <v>293</v>
      </c>
      <c r="D368" s="121" t="s">
        <v>294</v>
      </c>
      <c r="E368" s="121" t="s">
        <v>2666</v>
      </c>
      <c r="F368" s="121" t="s">
        <v>2673</v>
      </c>
      <c r="G368" s="121" t="s">
        <v>2040</v>
      </c>
      <c r="H368" s="121" t="s">
        <v>2056</v>
      </c>
      <c r="I368" s="121" t="s">
        <v>2140</v>
      </c>
      <c r="J368" s="121">
        <v>0</v>
      </c>
      <c r="K368" s="121">
        <v>0</v>
      </c>
      <c r="L368" s="121">
        <v>2.197265625E-3</v>
      </c>
      <c r="M368" s="121">
        <v>0.2</v>
      </c>
      <c r="N368" s="121">
        <v>0</v>
      </c>
      <c r="O368" s="121">
        <v>0.8</v>
      </c>
      <c r="P368" s="121">
        <v>0.7</v>
      </c>
      <c r="Q368" s="121">
        <v>0.20219726562500001</v>
      </c>
      <c r="R368" s="121">
        <v>0.90219726562500002</v>
      </c>
      <c r="S368" s="121">
        <v>7.008</v>
      </c>
      <c r="T368" s="121">
        <v>7.9032480468750004</v>
      </c>
    </row>
    <row r="369" spans="1:20">
      <c r="A369" s="121">
        <v>368</v>
      </c>
      <c r="B369" s="121">
        <v>2270266</v>
      </c>
      <c r="C369" s="121" t="s">
        <v>293</v>
      </c>
      <c r="D369" s="121" t="s">
        <v>294</v>
      </c>
      <c r="E369" s="121" t="s">
        <v>2664</v>
      </c>
      <c r="F369" s="121" t="s">
        <v>2674</v>
      </c>
      <c r="G369" s="121" t="s">
        <v>2040</v>
      </c>
      <c r="H369" s="121" t="s">
        <v>2056</v>
      </c>
      <c r="I369" s="121" t="s">
        <v>2057</v>
      </c>
      <c r="J369" s="121">
        <v>0</v>
      </c>
      <c r="K369" s="121">
        <v>0</v>
      </c>
      <c r="L369" s="121">
        <v>2.197265625E-3</v>
      </c>
      <c r="M369" s="121">
        <v>0.3</v>
      </c>
      <c r="N369" s="121">
        <v>0</v>
      </c>
      <c r="O369" s="121">
        <v>2.1</v>
      </c>
      <c r="P369" s="121">
        <v>0.7</v>
      </c>
      <c r="Q369" s="121">
        <v>0.30219726562499999</v>
      </c>
      <c r="R369" s="121">
        <v>1.002197265625</v>
      </c>
      <c r="S369" s="121">
        <v>18.396000000000001</v>
      </c>
      <c r="T369" s="121">
        <v>8.7792480468750007</v>
      </c>
    </row>
    <row r="370" spans="1:20">
      <c r="A370" s="121">
        <v>369</v>
      </c>
      <c r="B370" s="121">
        <v>2239586</v>
      </c>
      <c r="C370" s="121" t="s">
        <v>293</v>
      </c>
      <c r="D370" s="121" t="s">
        <v>294</v>
      </c>
      <c r="E370" s="121" t="s">
        <v>2675</v>
      </c>
      <c r="F370" s="121" t="s">
        <v>2676</v>
      </c>
      <c r="G370" s="121" t="s">
        <v>2040</v>
      </c>
      <c r="H370" s="121" t="s">
        <v>2056</v>
      </c>
      <c r="I370" s="121" t="s">
        <v>2200</v>
      </c>
      <c r="J370" s="121">
        <v>0</v>
      </c>
      <c r="K370" s="121">
        <v>0</v>
      </c>
      <c r="L370" s="121">
        <v>1.953125E-3</v>
      </c>
      <c r="M370" s="121">
        <v>0.2</v>
      </c>
      <c r="N370" s="121">
        <v>0</v>
      </c>
      <c r="O370" s="121">
        <v>0.3</v>
      </c>
      <c r="P370" s="121">
        <v>0.7</v>
      </c>
      <c r="Q370" s="121">
        <v>0.20195312500000001</v>
      </c>
      <c r="R370" s="121">
        <v>0.90195312500000002</v>
      </c>
      <c r="S370" s="121">
        <v>2.6280000000000001</v>
      </c>
      <c r="T370" s="121">
        <v>7.9011093749999999</v>
      </c>
    </row>
    <row r="371" spans="1:20">
      <c r="A371" s="121">
        <v>370</v>
      </c>
      <c r="B371" s="121">
        <v>2239587</v>
      </c>
      <c r="C371" s="121" t="s">
        <v>293</v>
      </c>
      <c r="D371" s="121" t="s">
        <v>294</v>
      </c>
      <c r="E371" s="121" t="s">
        <v>2675</v>
      </c>
      <c r="F371" s="121" t="s">
        <v>2677</v>
      </c>
      <c r="G371" s="121" t="s">
        <v>2040</v>
      </c>
      <c r="H371" s="121" t="s">
        <v>2056</v>
      </c>
      <c r="I371" s="121" t="s">
        <v>2200</v>
      </c>
      <c r="J371" s="121">
        <v>0</v>
      </c>
      <c r="K371" s="121">
        <v>0</v>
      </c>
      <c r="L371" s="121">
        <v>1.953125E-3</v>
      </c>
      <c r="M371" s="121">
        <v>0.2</v>
      </c>
      <c r="N371" s="121">
        <v>0</v>
      </c>
      <c r="O371" s="121">
        <v>0.3</v>
      </c>
      <c r="P371" s="121">
        <v>0.7</v>
      </c>
      <c r="Q371" s="121">
        <v>0.20195312500000001</v>
      </c>
      <c r="R371" s="121">
        <v>0.90195312500000002</v>
      </c>
      <c r="S371" s="121">
        <v>2.6280000000000001</v>
      </c>
      <c r="T371" s="121">
        <v>7.9011093749999999</v>
      </c>
    </row>
    <row r="372" spans="1:20">
      <c r="A372" s="121">
        <v>371</v>
      </c>
      <c r="B372" s="121">
        <v>2248020</v>
      </c>
      <c r="C372" s="121" t="s">
        <v>293</v>
      </c>
      <c r="D372" s="121" t="s">
        <v>294</v>
      </c>
      <c r="E372" s="121" t="s">
        <v>2675</v>
      </c>
      <c r="F372" s="121" t="s">
        <v>2678</v>
      </c>
      <c r="G372" s="121" t="s">
        <v>2040</v>
      </c>
      <c r="H372" s="121" t="s">
        <v>2056</v>
      </c>
      <c r="I372" s="121" t="s">
        <v>2200</v>
      </c>
      <c r="J372" s="121">
        <v>0</v>
      </c>
      <c r="K372" s="121">
        <v>0</v>
      </c>
      <c r="L372" s="121">
        <v>1.953125E-3</v>
      </c>
      <c r="M372" s="121">
        <v>0.2</v>
      </c>
      <c r="N372" s="121">
        <v>0</v>
      </c>
      <c r="O372" s="121">
        <v>0.3</v>
      </c>
      <c r="P372" s="121">
        <v>0.7</v>
      </c>
      <c r="Q372" s="121">
        <v>0.20195312500000001</v>
      </c>
      <c r="R372" s="121">
        <v>0.90195312500000002</v>
      </c>
      <c r="S372" s="121">
        <v>2.6280000000000001</v>
      </c>
      <c r="T372" s="121">
        <v>7.9011093749999999</v>
      </c>
    </row>
    <row r="373" spans="1:20">
      <c r="A373" s="121">
        <v>372</v>
      </c>
      <c r="B373" s="121">
        <v>2248021</v>
      </c>
      <c r="C373" s="121" t="s">
        <v>293</v>
      </c>
      <c r="D373" s="121" t="s">
        <v>294</v>
      </c>
      <c r="E373" s="121" t="s">
        <v>2675</v>
      </c>
      <c r="F373" s="121" t="s">
        <v>2679</v>
      </c>
      <c r="G373" s="121" t="s">
        <v>2040</v>
      </c>
      <c r="H373" s="121" t="s">
        <v>2056</v>
      </c>
      <c r="I373" s="121" t="s">
        <v>2200</v>
      </c>
      <c r="J373" s="121">
        <v>0</v>
      </c>
      <c r="K373" s="121">
        <v>0</v>
      </c>
      <c r="L373" s="121">
        <v>1.953125E-3</v>
      </c>
      <c r="M373" s="121">
        <v>0.2</v>
      </c>
      <c r="N373" s="121">
        <v>0</v>
      </c>
      <c r="O373" s="121">
        <v>0.3</v>
      </c>
      <c r="P373" s="121">
        <v>0.7</v>
      </c>
      <c r="Q373" s="121">
        <v>0.20195312500000001</v>
      </c>
      <c r="R373" s="121">
        <v>0.90195312500000002</v>
      </c>
      <c r="S373" s="121">
        <v>2.6280000000000001</v>
      </c>
      <c r="T373" s="121">
        <v>7.9011093749999999</v>
      </c>
    </row>
    <row r="374" spans="1:20">
      <c r="A374" s="121">
        <v>373</v>
      </c>
      <c r="B374" s="121">
        <v>2241606</v>
      </c>
      <c r="C374" s="121" t="s">
        <v>293</v>
      </c>
      <c r="D374" s="121" t="s">
        <v>294</v>
      </c>
      <c r="E374" s="121" t="s">
        <v>2675</v>
      </c>
      <c r="F374" s="121" t="s">
        <v>2680</v>
      </c>
      <c r="G374" s="121" t="s">
        <v>2040</v>
      </c>
      <c r="H374" s="121" t="s">
        <v>2056</v>
      </c>
      <c r="I374" s="121" t="s">
        <v>2057</v>
      </c>
      <c r="J374" s="121">
        <v>0</v>
      </c>
      <c r="K374" s="121">
        <v>0</v>
      </c>
      <c r="L374" s="121">
        <v>3.3203125E-2</v>
      </c>
      <c r="M374" s="121">
        <v>0.3</v>
      </c>
      <c r="N374" s="121">
        <v>0</v>
      </c>
      <c r="O374" s="121">
        <v>0.9</v>
      </c>
      <c r="P374" s="121">
        <v>0.7</v>
      </c>
      <c r="Q374" s="121">
        <v>0.33320312499999999</v>
      </c>
      <c r="R374" s="121">
        <v>1.033203125</v>
      </c>
      <c r="S374" s="121">
        <v>7.8840000000000003</v>
      </c>
      <c r="T374" s="121">
        <v>9.0508593749999999</v>
      </c>
    </row>
    <row r="375" spans="1:20">
      <c r="A375" s="121">
        <v>374</v>
      </c>
      <c r="B375" s="121">
        <v>2241607</v>
      </c>
      <c r="C375" s="121" t="s">
        <v>293</v>
      </c>
      <c r="D375" s="121" t="s">
        <v>294</v>
      </c>
      <c r="E375" s="121" t="s">
        <v>2675</v>
      </c>
      <c r="F375" s="121" t="s">
        <v>2681</v>
      </c>
      <c r="G375" s="121" t="s">
        <v>2040</v>
      </c>
      <c r="H375" s="121" t="s">
        <v>2056</v>
      </c>
      <c r="I375" s="121" t="s">
        <v>2057</v>
      </c>
      <c r="J375" s="121">
        <v>0</v>
      </c>
      <c r="K375" s="121">
        <v>0</v>
      </c>
      <c r="L375" s="121">
        <v>3.3203125E-2</v>
      </c>
      <c r="M375" s="121">
        <v>0.3</v>
      </c>
      <c r="N375" s="121">
        <v>0</v>
      </c>
      <c r="O375" s="121">
        <v>0.9</v>
      </c>
      <c r="P375" s="121">
        <v>0.7</v>
      </c>
      <c r="Q375" s="121">
        <v>0.33320312499999999</v>
      </c>
      <c r="R375" s="121">
        <v>1.033203125</v>
      </c>
      <c r="S375" s="121">
        <v>7.8840000000000003</v>
      </c>
      <c r="T375" s="121">
        <v>9.0508593749999999</v>
      </c>
    </row>
    <row r="376" spans="1:20">
      <c r="A376" s="121">
        <v>375</v>
      </c>
      <c r="B376" s="121">
        <v>2248018</v>
      </c>
      <c r="C376" s="121" t="s">
        <v>293</v>
      </c>
      <c r="D376" s="121" t="s">
        <v>294</v>
      </c>
      <c r="E376" s="121" t="s">
        <v>2675</v>
      </c>
      <c r="F376" s="121" t="s">
        <v>2682</v>
      </c>
      <c r="G376" s="121" t="s">
        <v>2040</v>
      </c>
      <c r="H376" s="121" t="s">
        <v>2056</v>
      </c>
      <c r="I376" s="121" t="s">
        <v>2057</v>
      </c>
      <c r="J376" s="121">
        <v>0</v>
      </c>
      <c r="K376" s="121">
        <v>0</v>
      </c>
      <c r="L376" s="121">
        <v>3.3203125E-2</v>
      </c>
      <c r="M376" s="121">
        <v>0.3</v>
      </c>
      <c r="N376" s="121">
        <v>0</v>
      </c>
      <c r="O376" s="121">
        <v>1.8</v>
      </c>
      <c r="P376" s="121">
        <v>0.7</v>
      </c>
      <c r="Q376" s="121">
        <v>0.33320312499999999</v>
      </c>
      <c r="R376" s="121">
        <v>1.033203125</v>
      </c>
      <c r="S376" s="121">
        <v>15.768000000000001</v>
      </c>
      <c r="T376" s="121">
        <v>9.0508593749999999</v>
      </c>
    </row>
    <row r="377" spans="1:20">
      <c r="A377" s="121">
        <v>376</v>
      </c>
      <c r="B377" s="121">
        <v>2248019</v>
      </c>
      <c r="C377" s="121" t="s">
        <v>293</v>
      </c>
      <c r="D377" s="121" t="s">
        <v>294</v>
      </c>
      <c r="E377" s="121" t="s">
        <v>2675</v>
      </c>
      <c r="F377" s="121" t="s">
        <v>2683</v>
      </c>
      <c r="G377" s="121" t="s">
        <v>2040</v>
      </c>
      <c r="H377" s="121" t="s">
        <v>2056</v>
      </c>
      <c r="I377" s="121" t="s">
        <v>2057</v>
      </c>
      <c r="J377" s="121">
        <v>0</v>
      </c>
      <c r="K377" s="121">
        <v>0</v>
      </c>
      <c r="L377" s="121">
        <v>3.3203125E-2</v>
      </c>
      <c r="M377" s="121">
        <v>0.3</v>
      </c>
      <c r="N377" s="121">
        <v>0</v>
      </c>
      <c r="O377" s="121">
        <v>1.8</v>
      </c>
      <c r="P377" s="121">
        <v>0.7</v>
      </c>
      <c r="Q377" s="121">
        <v>0.33320312499999999</v>
      </c>
      <c r="R377" s="121">
        <v>1.033203125</v>
      </c>
      <c r="S377" s="121">
        <v>15.768000000000001</v>
      </c>
      <c r="T377" s="121">
        <v>9.0508593749999999</v>
      </c>
    </row>
    <row r="378" spans="1:20">
      <c r="A378" s="121">
        <v>377</v>
      </c>
      <c r="B378" s="121">
        <v>2308992</v>
      </c>
      <c r="C378" s="121" t="s">
        <v>293</v>
      </c>
      <c r="D378" s="121" t="s">
        <v>294</v>
      </c>
      <c r="E378" s="121" t="s">
        <v>2675</v>
      </c>
      <c r="F378" s="121" t="s">
        <v>2684</v>
      </c>
      <c r="G378" s="121" t="s">
        <v>2040</v>
      </c>
      <c r="H378" s="121" t="s">
        <v>2056</v>
      </c>
      <c r="I378" s="121" t="s">
        <v>2057</v>
      </c>
      <c r="J378" s="121">
        <v>0</v>
      </c>
      <c r="K378" s="121">
        <v>0</v>
      </c>
      <c r="L378" s="121">
        <v>3.3203125E-2</v>
      </c>
      <c r="M378" s="121">
        <v>0.3</v>
      </c>
      <c r="N378" s="121">
        <v>0</v>
      </c>
      <c r="O378" s="121">
        <v>1.8</v>
      </c>
      <c r="P378" s="121">
        <v>0.7</v>
      </c>
      <c r="Q378" s="121">
        <v>0.33320312499999999</v>
      </c>
      <c r="R378" s="121">
        <v>1.033203125</v>
      </c>
      <c r="S378" s="121">
        <v>15.768000000000001</v>
      </c>
      <c r="T378" s="121">
        <v>9.0508593749999999</v>
      </c>
    </row>
    <row r="379" spans="1:20">
      <c r="A379" s="121">
        <v>378</v>
      </c>
      <c r="B379" s="121">
        <v>2263599</v>
      </c>
      <c r="C379" s="121" t="s">
        <v>293</v>
      </c>
      <c r="D379" s="121" t="s">
        <v>294</v>
      </c>
      <c r="E379" s="121" t="s">
        <v>2685</v>
      </c>
      <c r="F379" s="121" t="s">
        <v>2686</v>
      </c>
      <c r="G379" s="121" t="s">
        <v>2040</v>
      </c>
      <c r="H379" s="121" t="s">
        <v>2056</v>
      </c>
      <c r="I379" s="121" t="s">
        <v>2057</v>
      </c>
      <c r="J379" s="121">
        <v>0</v>
      </c>
      <c r="K379" s="121">
        <v>0</v>
      </c>
      <c r="L379" s="121">
        <v>0.125</v>
      </c>
      <c r="M379" s="121">
        <v>0.3</v>
      </c>
      <c r="N379" s="121">
        <v>0</v>
      </c>
      <c r="O379" s="121">
        <v>0.4</v>
      </c>
      <c r="P379" s="121">
        <v>0.7</v>
      </c>
      <c r="Q379" s="121">
        <v>0.42499999999999999</v>
      </c>
      <c r="R379" s="121">
        <v>1.125</v>
      </c>
      <c r="S379" s="121">
        <v>3.504</v>
      </c>
      <c r="T379" s="121">
        <v>9.8550000000000004</v>
      </c>
    </row>
    <row r="380" spans="1:20">
      <c r="A380" s="121">
        <v>379</v>
      </c>
      <c r="B380" s="121">
        <v>2263600</v>
      </c>
      <c r="C380" s="121" t="s">
        <v>293</v>
      </c>
      <c r="D380" s="121" t="s">
        <v>294</v>
      </c>
      <c r="E380" s="121" t="s">
        <v>2685</v>
      </c>
      <c r="F380" s="121" t="s">
        <v>2687</v>
      </c>
      <c r="G380" s="121" t="s">
        <v>2040</v>
      </c>
      <c r="H380" s="121" t="s">
        <v>2056</v>
      </c>
      <c r="I380" s="121" t="s">
        <v>2057</v>
      </c>
      <c r="J380" s="121">
        <v>0</v>
      </c>
      <c r="K380" s="121">
        <v>0</v>
      </c>
      <c r="L380" s="121">
        <v>0.125</v>
      </c>
      <c r="M380" s="121">
        <v>0.3</v>
      </c>
      <c r="N380" s="121">
        <v>0</v>
      </c>
      <c r="O380" s="121">
        <v>0.4</v>
      </c>
      <c r="P380" s="121">
        <v>0.7</v>
      </c>
      <c r="Q380" s="121">
        <v>0.42499999999999999</v>
      </c>
      <c r="R380" s="121">
        <v>1.125</v>
      </c>
      <c r="S380" s="121">
        <v>3.504</v>
      </c>
      <c r="T380" s="121">
        <v>9.8550000000000004</v>
      </c>
    </row>
    <row r="381" spans="1:20">
      <c r="A381" s="121">
        <v>380</v>
      </c>
      <c r="B381" s="121">
        <v>2272202</v>
      </c>
      <c r="C381" s="121" t="s">
        <v>293</v>
      </c>
      <c r="D381" s="121" t="s">
        <v>294</v>
      </c>
      <c r="E381" s="121" t="s">
        <v>2685</v>
      </c>
      <c r="F381" s="121" t="s">
        <v>2688</v>
      </c>
      <c r="G381" s="121" t="s">
        <v>2040</v>
      </c>
      <c r="H381" s="121" t="s">
        <v>2056</v>
      </c>
      <c r="I381" s="121" t="s">
        <v>2057</v>
      </c>
      <c r="J381" s="121">
        <v>0</v>
      </c>
      <c r="K381" s="121">
        <v>0</v>
      </c>
      <c r="L381" s="121">
        <v>0.125</v>
      </c>
      <c r="M381" s="121">
        <v>0.3</v>
      </c>
      <c r="N381" s="121">
        <v>0</v>
      </c>
      <c r="O381" s="121">
        <v>0.4</v>
      </c>
      <c r="P381" s="121">
        <v>0.7</v>
      </c>
      <c r="Q381" s="121">
        <v>0.42499999999999999</v>
      </c>
      <c r="R381" s="121">
        <v>1.125</v>
      </c>
      <c r="S381" s="121">
        <v>3.504</v>
      </c>
      <c r="T381" s="121">
        <v>9.8550000000000004</v>
      </c>
    </row>
    <row r="382" spans="1:20">
      <c r="A382" s="121">
        <v>381</v>
      </c>
      <c r="B382" s="121">
        <v>2263601</v>
      </c>
      <c r="C382" s="121" t="s">
        <v>293</v>
      </c>
      <c r="D382" s="121" t="s">
        <v>294</v>
      </c>
      <c r="E382" s="121" t="s">
        <v>2685</v>
      </c>
      <c r="F382" s="121" t="s">
        <v>2689</v>
      </c>
      <c r="G382" s="121" t="s">
        <v>2040</v>
      </c>
      <c r="H382" s="121" t="s">
        <v>2056</v>
      </c>
      <c r="I382" s="121" t="s">
        <v>2057</v>
      </c>
      <c r="J382" s="121">
        <v>0</v>
      </c>
      <c r="K382" s="121">
        <v>0</v>
      </c>
      <c r="L382" s="121">
        <v>0.125</v>
      </c>
      <c r="M382" s="121">
        <v>0.3</v>
      </c>
      <c r="N382" s="121">
        <v>0</v>
      </c>
      <c r="O382" s="121">
        <v>0.4</v>
      </c>
      <c r="P382" s="121">
        <v>0.7</v>
      </c>
      <c r="Q382" s="121">
        <v>0.42499999999999999</v>
      </c>
      <c r="R382" s="121">
        <v>1.125</v>
      </c>
      <c r="S382" s="121">
        <v>3.504</v>
      </c>
      <c r="T382" s="121">
        <v>9.8550000000000004</v>
      </c>
    </row>
    <row r="383" spans="1:20">
      <c r="A383" s="121">
        <v>382</v>
      </c>
      <c r="B383" s="121">
        <v>2281645</v>
      </c>
      <c r="C383" s="121" t="s">
        <v>293</v>
      </c>
      <c r="D383" s="121" t="s">
        <v>294</v>
      </c>
      <c r="E383" s="121" t="s">
        <v>2690</v>
      </c>
      <c r="F383" s="121" t="s">
        <v>2691</v>
      </c>
      <c r="G383" s="121" t="s">
        <v>2040</v>
      </c>
      <c r="H383" s="121" t="s">
        <v>2056</v>
      </c>
      <c r="I383" s="121" t="s">
        <v>2057</v>
      </c>
      <c r="J383" s="121">
        <v>0</v>
      </c>
      <c r="K383" s="121">
        <v>0</v>
      </c>
      <c r="L383" s="121">
        <v>0.125</v>
      </c>
      <c r="M383" s="121">
        <v>0.3</v>
      </c>
      <c r="N383" s="121">
        <v>0</v>
      </c>
      <c r="O383" s="121">
        <v>1.1000000000000001</v>
      </c>
      <c r="P383" s="121">
        <v>0.7</v>
      </c>
      <c r="Q383" s="121">
        <v>0.42499999999999999</v>
      </c>
      <c r="R383" s="121">
        <v>1.125</v>
      </c>
      <c r="S383" s="121">
        <v>9.6359999999999992</v>
      </c>
      <c r="T383" s="121">
        <v>9.8550000000000004</v>
      </c>
    </row>
    <row r="384" spans="1:20">
      <c r="A384" s="121">
        <v>383</v>
      </c>
      <c r="B384" s="121">
        <v>2281646</v>
      </c>
      <c r="C384" s="121" t="s">
        <v>293</v>
      </c>
      <c r="D384" s="121" t="s">
        <v>294</v>
      </c>
      <c r="E384" s="121" t="s">
        <v>2690</v>
      </c>
      <c r="F384" s="121" t="s">
        <v>2691</v>
      </c>
      <c r="G384" s="121" t="s">
        <v>2692</v>
      </c>
      <c r="H384" s="121" t="s">
        <v>2056</v>
      </c>
      <c r="I384" s="121" t="s">
        <v>2057</v>
      </c>
      <c r="J384" s="121">
        <v>0</v>
      </c>
      <c r="K384" s="121">
        <v>0</v>
      </c>
      <c r="L384" s="121">
        <v>0.125</v>
      </c>
      <c r="M384" s="121">
        <v>0.3</v>
      </c>
      <c r="N384" s="121">
        <v>0</v>
      </c>
      <c r="O384" s="121">
        <v>1.5</v>
      </c>
      <c r="P384" s="121">
        <v>0.7</v>
      </c>
      <c r="Q384" s="121">
        <v>0.42499999999999999</v>
      </c>
      <c r="R384" s="121">
        <v>1.125</v>
      </c>
      <c r="S384" s="121">
        <v>13.14</v>
      </c>
      <c r="T384" s="121">
        <v>9.8550000000000004</v>
      </c>
    </row>
    <row r="385" spans="1:20">
      <c r="A385" s="121">
        <v>384</v>
      </c>
      <c r="B385" s="121">
        <v>2272204</v>
      </c>
      <c r="C385" s="121" t="s">
        <v>293</v>
      </c>
      <c r="D385" s="121" t="s">
        <v>294</v>
      </c>
      <c r="E385" s="121" t="s">
        <v>2685</v>
      </c>
      <c r="F385" s="121" t="s">
        <v>2693</v>
      </c>
      <c r="G385" s="121" t="s">
        <v>2040</v>
      </c>
      <c r="H385" s="121" t="s">
        <v>2056</v>
      </c>
      <c r="I385" s="121" t="s">
        <v>2057</v>
      </c>
      <c r="J385" s="121">
        <v>0</v>
      </c>
      <c r="K385" s="121">
        <v>0</v>
      </c>
      <c r="L385" s="121">
        <v>0.125</v>
      </c>
      <c r="M385" s="121">
        <v>0.3</v>
      </c>
      <c r="N385" s="121">
        <v>0</v>
      </c>
      <c r="O385" s="121">
        <v>1.7</v>
      </c>
      <c r="P385" s="121">
        <v>0.7</v>
      </c>
      <c r="Q385" s="121">
        <v>0.42499999999999999</v>
      </c>
      <c r="R385" s="121">
        <v>1.125</v>
      </c>
      <c r="S385" s="121">
        <v>14.891999999999999</v>
      </c>
      <c r="T385" s="121">
        <v>9.8550000000000004</v>
      </c>
    </row>
    <row r="386" spans="1:20">
      <c r="A386" s="121">
        <v>385</v>
      </c>
      <c r="B386" s="121">
        <v>2272203</v>
      </c>
      <c r="C386" s="121" t="s">
        <v>293</v>
      </c>
      <c r="D386" s="121" t="s">
        <v>294</v>
      </c>
      <c r="E386" s="121" t="s">
        <v>2685</v>
      </c>
      <c r="F386" s="121" t="s">
        <v>2694</v>
      </c>
      <c r="G386" s="121" t="s">
        <v>2040</v>
      </c>
      <c r="H386" s="121" t="s">
        <v>2056</v>
      </c>
      <c r="I386" s="121" t="s">
        <v>2057</v>
      </c>
      <c r="J386" s="121">
        <v>0</v>
      </c>
      <c r="K386" s="121">
        <v>0</v>
      </c>
      <c r="L386" s="121">
        <v>0.125</v>
      </c>
      <c r="M386" s="121">
        <v>0.3</v>
      </c>
      <c r="N386" s="121">
        <v>0</v>
      </c>
      <c r="O386" s="121">
        <v>1</v>
      </c>
      <c r="P386" s="121">
        <v>0.7</v>
      </c>
      <c r="Q386" s="121">
        <v>0.42499999999999999</v>
      </c>
      <c r="R386" s="121">
        <v>1.125</v>
      </c>
      <c r="S386" s="121">
        <v>8.76</v>
      </c>
      <c r="T386" s="121">
        <v>9.8550000000000004</v>
      </c>
    </row>
    <row r="387" spans="1:20">
      <c r="A387" s="121">
        <v>386</v>
      </c>
      <c r="B387" s="121">
        <v>2248016</v>
      </c>
      <c r="C387" s="121" t="s">
        <v>293</v>
      </c>
      <c r="D387" s="121" t="s">
        <v>294</v>
      </c>
      <c r="E387" s="121" t="s">
        <v>2695</v>
      </c>
      <c r="F387" s="121" t="s">
        <v>2696</v>
      </c>
      <c r="G387" s="121" t="s">
        <v>2040</v>
      </c>
      <c r="H387" s="121" t="s">
        <v>2056</v>
      </c>
      <c r="I387" s="121" t="s">
        <v>2057</v>
      </c>
      <c r="J387" s="121">
        <v>0</v>
      </c>
      <c r="K387" s="121">
        <v>0</v>
      </c>
      <c r="L387" s="121">
        <v>3.3203125E-2</v>
      </c>
      <c r="M387" s="121">
        <v>0.3</v>
      </c>
      <c r="N387" s="121">
        <v>0</v>
      </c>
      <c r="O387" s="121">
        <v>0.4</v>
      </c>
      <c r="P387" s="121">
        <v>0.7</v>
      </c>
      <c r="Q387" s="121">
        <v>0.33320312499999999</v>
      </c>
      <c r="R387" s="121">
        <v>1.033203125</v>
      </c>
      <c r="S387" s="121">
        <v>3.504</v>
      </c>
      <c r="T387" s="121">
        <v>9.0508593749999999</v>
      </c>
    </row>
    <row r="388" spans="1:20">
      <c r="A388" s="121">
        <v>387</v>
      </c>
      <c r="B388" s="121">
        <v>2248017</v>
      </c>
      <c r="C388" s="121" t="s">
        <v>293</v>
      </c>
      <c r="D388" s="121" t="s">
        <v>294</v>
      </c>
      <c r="E388" s="121" t="s">
        <v>2695</v>
      </c>
      <c r="F388" s="121" t="s">
        <v>2697</v>
      </c>
      <c r="G388" s="121" t="s">
        <v>2040</v>
      </c>
      <c r="H388" s="121" t="s">
        <v>2056</v>
      </c>
      <c r="I388" s="121" t="s">
        <v>2057</v>
      </c>
      <c r="J388" s="121">
        <v>0</v>
      </c>
      <c r="K388" s="121">
        <v>0</v>
      </c>
      <c r="L388" s="121">
        <v>3.3203125E-2</v>
      </c>
      <c r="M388" s="121">
        <v>0.3</v>
      </c>
      <c r="N388" s="121">
        <v>0</v>
      </c>
      <c r="O388" s="121">
        <v>0.4</v>
      </c>
      <c r="P388" s="121">
        <v>0.7</v>
      </c>
      <c r="Q388" s="121">
        <v>0.33320312499999999</v>
      </c>
      <c r="R388" s="121">
        <v>1.033203125</v>
      </c>
      <c r="S388" s="121">
        <v>3.504</v>
      </c>
      <c r="T388" s="121">
        <v>9.0508593749999999</v>
      </c>
    </row>
    <row r="389" spans="1:20">
      <c r="A389" s="121">
        <v>388</v>
      </c>
      <c r="B389" s="121">
        <v>2247987</v>
      </c>
      <c r="C389" s="121" t="s">
        <v>293</v>
      </c>
      <c r="D389" s="121" t="s">
        <v>294</v>
      </c>
      <c r="E389" s="121" t="s">
        <v>2695</v>
      </c>
      <c r="F389" s="121" t="s">
        <v>2698</v>
      </c>
      <c r="G389" s="121" t="s">
        <v>2040</v>
      </c>
      <c r="H389" s="121" t="s">
        <v>2056</v>
      </c>
      <c r="I389" s="121" t="s">
        <v>2057</v>
      </c>
      <c r="J389" s="121">
        <v>0</v>
      </c>
      <c r="K389" s="121">
        <v>0</v>
      </c>
      <c r="L389" s="121">
        <v>3.3203125E-2</v>
      </c>
      <c r="M389" s="121">
        <v>0.3</v>
      </c>
      <c r="N389" s="121">
        <v>0</v>
      </c>
      <c r="O389" s="121">
        <v>0.3</v>
      </c>
      <c r="P389" s="121">
        <v>0.7</v>
      </c>
      <c r="Q389" s="121">
        <v>0.33320312499999999</v>
      </c>
      <c r="R389" s="121">
        <v>1.033203125</v>
      </c>
      <c r="S389" s="121">
        <v>2.6280000000000001</v>
      </c>
      <c r="T389" s="121">
        <v>9.0508593749999999</v>
      </c>
    </row>
    <row r="390" spans="1:20">
      <c r="A390" s="121">
        <v>389</v>
      </c>
      <c r="B390" s="121">
        <v>2247988</v>
      </c>
      <c r="C390" s="121" t="s">
        <v>293</v>
      </c>
      <c r="D390" s="121" t="s">
        <v>294</v>
      </c>
      <c r="E390" s="121" t="s">
        <v>2695</v>
      </c>
      <c r="F390" s="121" t="s">
        <v>2699</v>
      </c>
      <c r="G390" s="121" t="s">
        <v>2040</v>
      </c>
      <c r="H390" s="121" t="s">
        <v>2056</v>
      </c>
      <c r="I390" s="121" t="s">
        <v>2057</v>
      </c>
      <c r="J390" s="121">
        <v>0</v>
      </c>
      <c r="K390" s="121">
        <v>0</v>
      </c>
      <c r="L390" s="121">
        <v>3.3203125E-2</v>
      </c>
      <c r="M390" s="121">
        <v>0.3</v>
      </c>
      <c r="N390" s="121">
        <v>0</v>
      </c>
      <c r="O390" s="121">
        <v>0.3</v>
      </c>
      <c r="P390" s="121">
        <v>0.7</v>
      </c>
      <c r="Q390" s="121">
        <v>0.33320312499999999</v>
      </c>
      <c r="R390" s="121">
        <v>1.033203125</v>
      </c>
      <c r="S390" s="121">
        <v>2.6280000000000001</v>
      </c>
      <c r="T390" s="121">
        <v>9.0508593749999999</v>
      </c>
    </row>
    <row r="391" spans="1:20">
      <c r="A391" s="121">
        <v>390</v>
      </c>
      <c r="B391" s="121">
        <v>2267060</v>
      </c>
      <c r="C391" s="121" t="s">
        <v>293</v>
      </c>
      <c r="D391" s="121" t="s">
        <v>294</v>
      </c>
      <c r="E391" s="121" t="s">
        <v>2695</v>
      </c>
      <c r="F391" s="121" t="s">
        <v>2700</v>
      </c>
      <c r="G391" s="121" t="s">
        <v>2040</v>
      </c>
      <c r="H391" s="121" t="s">
        <v>2056</v>
      </c>
      <c r="I391" s="121" t="s">
        <v>2057</v>
      </c>
      <c r="J391" s="121">
        <v>0</v>
      </c>
      <c r="K391" s="121">
        <v>0</v>
      </c>
      <c r="L391" s="121">
        <v>3.125E-2</v>
      </c>
      <c r="M391" s="121">
        <v>0.3</v>
      </c>
      <c r="N391" s="121">
        <v>0</v>
      </c>
      <c r="O391" s="121">
        <v>0.9</v>
      </c>
      <c r="P391" s="121">
        <v>0.7</v>
      </c>
      <c r="Q391" s="121">
        <v>0.33124999999999999</v>
      </c>
      <c r="R391" s="121">
        <v>1.03125</v>
      </c>
      <c r="S391" s="121">
        <v>7.8840000000000003</v>
      </c>
      <c r="T391" s="121">
        <v>9.0337499999999995</v>
      </c>
    </row>
    <row r="392" spans="1:20">
      <c r="A392" s="121">
        <v>391</v>
      </c>
      <c r="B392" s="121">
        <v>2267061</v>
      </c>
      <c r="C392" s="121" t="s">
        <v>293</v>
      </c>
      <c r="D392" s="121" t="s">
        <v>294</v>
      </c>
      <c r="E392" s="121" t="s">
        <v>2695</v>
      </c>
      <c r="F392" s="121" t="s">
        <v>2701</v>
      </c>
      <c r="G392" s="121" t="s">
        <v>2040</v>
      </c>
      <c r="H392" s="121" t="s">
        <v>2056</v>
      </c>
      <c r="I392" s="121" t="s">
        <v>2057</v>
      </c>
      <c r="J392" s="121">
        <v>0</v>
      </c>
      <c r="K392" s="121">
        <v>0</v>
      </c>
      <c r="L392" s="121">
        <v>3.125E-2</v>
      </c>
      <c r="M392" s="121">
        <v>0.3</v>
      </c>
      <c r="N392" s="121">
        <v>0</v>
      </c>
      <c r="O392" s="121">
        <v>0.9</v>
      </c>
      <c r="P392" s="121">
        <v>0.7</v>
      </c>
      <c r="Q392" s="121">
        <v>0.33124999999999999</v>
      </c>
      <c r="R392" s="121">
        <v>1.03125</v>
      </c>
      <c r="S392" s="121">
        <v>7.8840000000000003</v>
      </c>
      <c r="T392" s="121">
        <v>9.0337499999999995</v>
      </c>
    </row>
    <row r="393" spans="1:20">
      <c r="A393" s="121">
        <v>392</v>
      </c>
      <c r="B393" s="121">
        <v>2303929</v>
      </c>
      <c r="C393" s="121" t="s">
        <v>293</v>
      </c>
      <c r="D393" s="121" t="s">
        <v>294</v>
      </c>
      <c r="E393" s="121" t="s">
        <v>2695</v>
      </c>
      <c r="F393" s="121" t="s">
        <v>2702</v>
      </c>
      <c r="G393" s="121" t="s">
        <v>2040</v>
      </c>
      <c r="H393" s="121" t="s">
        <v>2056</v>
      </c>
      <c r="I393" s="121" t="s">
        <v>2057</v>
      </c>
      <c r="J393" s="121">
        <v>0</v>
      </c>
      <c r="K393" s="121">
        <v>0</v>
      </c>
      <c r="L393" s="121">
        <v>3.125E-2</v>
      </c>
      <c r="M393" s="121">
        <v>0.3</v>
      </c>
      <c r="N393" s="121">
        <v>0</v>
      </c>
      <c r="O393" s="121">
        <v>0.3</v>
      </c>
      <c r="P393" s="121">
        <v>0.7</v>
      </c>
      <c r="Q393" s="121">
        <v>0.33124999999999999</v>
      </c>
      <c r="R393" s="121">
        <v>1.03125</v>
      </c>
      <c r="S393" s="121">
        <v>2.6280000000000001</v>
      </c>
      <c r="T393" s="121">
        <v>9.0337499999999995</v>
      </c>
    </row>
    <row r="394" spans="1:20">
      <c r="A394" s="121">
        <v>393</v>
      </c>
      <c r="B394" s="121">
        <v>2254737</v>
      </c>
      <c r="C394" s="121" t="s">
        <v>293</v>
      </c>
      <c r="D394" s="121" t="s">
        <v>294</v>
      </c>
      <c r="E394" s="121" t="s">
        <v>2695</v>
      </c>
      <c r="F394" s="121" t="s">
        <v>2703</v>
      </c>
      <c r="G394" s="121" t="s">
        <v>2040</v>
      </c>
      <c r="H394" s="121" t="s">
        <v>2056</v>
      </c>
      <c r="I394" s="121" t="s">
        <v>2057</v>
      </c>
      <c r="J394" s="121">
        <v>0</v>
      </c>
      <c r="K394" s="121">
        <v>0</v>
      </c>
      <c r="L394" s="121">
        <v>3.3203125E-2</v>
      </c>
      <c r="M394" s="121">
        <v>0.3</v>
      </c>
      <c r="N394" s="121">
        <v>0</v>
      </c>
      <c r="O394" s="121">
        <v>1.3</v>
      </c>
      <c r="P394" s="121">
        <v>0.7</v>
      </c>
      <c r="Q394" s="121">
        <v>0.33320312499999999</v>
      </c>
      <c r="R394" s="121">
        <v>1.033203125</v>
      </c>
      <c r="S394" s="121">
        <v>11.388</v>
      </c>
      <c r="T394" s="121">
        <v>9.0508593749999999</v>
      </c>
    </row>
    <row r="395" spans="1:20">
      <c r="A395" s="121">
        <v>394</v>
      </c>
      <c r="B395" s="121">
        <v>2307688</v>
      </c>
      <c r="C395" s="121" t="s">
        <v>293</v>
      </c>
      <c r="D395" s="121" t="s">
        <v>294</v>
      </c>
      <c r="E395" s="121" t="s">
        <v>2704</v>
      </c>
      <c r="F395" s="121" t="s">
        <v>2705</v>
      </c>
      <c r="G395" s="121" t="s">
        <v>2040</v>
      </c>
      <c r="H395" s="121" t="s">
        <v>2056</v>
      </c>
      <c r="I395" s="121" t="s">
        <v>2057</v>
      </c>
      <c r="J395" s="121">
        <v>0</v>
      </c>
      <c r="K395" s="121">
        <v>0</v>
      </c>
      <c r="L395" s="121">
        <v>6.25E-2</v>
      </c>
      <c r="M395" s="121">
        <v>0.3</v>
      </c>
      <c r="N395" s="121">
        <v>0</v>
      </c>
      <c r="O395" s="121">
        <v>0.9</v>
      </c>
      <c r="P395" s="121">
        <v>0.7</v>
      </c>
      <c r="Q395" s="121">
        <v>0.36249999999999999</v>
      </c>
      <c r="R395" s="121">
        <v>1.0625</v>
      </c>
      <c r="S395" s="121">
        <v>7.8840000000000003</v>
      </c>
      <c r="T395" s="121">
        <v>9.3074999999999992</v>
      </c>
    </row>
    <row r="396" spans="1:20">
      <c r="A396" s="121">
        <v>395</v>
      </c>
      <c r="B396" s="121">
        <v>2307689</v>
      </c>
      <c r="C396" s="121" t="s">
        <v>293</v>
      </c>
      <c r="D396" s="121" t="s">
        <v>294</v>
      </c>
      <c r="E396" s="121" t="s">
        <v>2704</v>
      </c>
      <c r="F396" s="121" t="s">
        <v>2706</v>
      </c>
      <c r="G396" s="121" t="s">
        <v>2040</v>
      </c>
      <c r="H396" s="121" t="s">
        <v>2056</v>
      </c>
      <c r="I396" s="121" t="s">
        <v>2057</v>
      </c>
      <c r="J396" s="121">
        <v>0</v>
      </c>
      <c r="K396" s="121">
        <v>0</v>
      </c>
      <c r="L396" s="121">
        <v>6.25E-2</v>
      </c>
      <c r="M396" s="121">
        <v>0.3</v>
      </c>
      <c r="N396" s="121">
        <v>0</v>
      </c>
      <c r="O396" s="121">
        <v>0.9</v>
      </c>
      <c r="P396" s="121">
        <v>0.7</v>
      </c>
      <c r="Q396" s="121">
        <v>0.36249999999999999</v>
      </c>
      <c r="R396" s="121">
        <v>1.0625</v>
      </c>
      <c r="S396" s="121">
        <v>7.8840000000000003</v>
      </c>
      <c r="T396" s="121">
        <v>9.3074999999999992</v>
      </c>
    </row>
    <row r="397" spans="1:20">
      <c r="A397" s="121">
        <v>396</v>
      </c>
      <c r="B397" s="121">
        <v>2307690</v>
      </c>
      <c r="C397" s="121" t="s">
        <v>293</v>
      </c>
      <c r="D397" s="121" t="s">
        <v>294</v>
      </c>
      <c r="E397" s="121" t="s">
        <v>2704</v>
      </c>
      <c r="F397" s="121" t="s">
        <v>2707</v>
      </c>
      <c r="G397" s="121" t="s">
        <v>2040</v>
      </c>
      <c r="H397" s="121" t="s">
        <v>2056</v>
      </c>
      <c r="I397" s="121" t="s">
        <v>2057</v>
      </c>
      <c r="J397" s="121">
        <v>0</v>
      </c>
      <c r="K397" s="121">
        <v>0</v>
      </c>
      <c r="L397" s="121">
        <v>6.25E-2</v>
      </c>
      <c r="M397" s="121">
        <v>0.3</v>
      </c>
      <c r="N397" s="121">
        <v>0</v>
      </c>
      <c r="O397" s="121">
        <v>0.9</v>
      </c>
      <c r="P397" s="121">
        <v>0.7</v>
      </c>
      <c r="Q397" s="121">
        <v>0.36249999999999999</v>
      </c>
      <c r="R397" s="121">
        <v>1.0625</v>
      </c>
      <c r="S397" s="121">
        <v>7.8840000000000003</v>
      </c>
      <c r="T397" s="121">
        <v>9.3074999999999992</v>
      </c>
    </row>
    <row r="398" spans="1:20">
      <c r="A398" s="121">
        <v>397</v>
      </c>
      <c r="B398" s="121">
        <v>2188639</v>
      </c>
      <c r="C398" s="121" t="s">
        <v>293</v>
      </c>
      <c r="D398" s="121" t="s">
        <v>294</v>
      </c>
      <c r="E398" s="121" t="s">
        <v>2708</v>
      </c>
      <c r="F398" s="121" t="s">
        <v>2709</v>
      </c>
      <c r="G398" s="121" t="s">
        <v>2040</v>
      </c>
      <c r="H398" s="121" t="s">
        <v>2056</v>
      </c>
      <c r="I398" s="121" t="s">
        <v>2200</v>
      </c>
      <c r="J398" s="121">
        <v>0</v>
      </c>
      <c r="K398" s="121">
        <v>0</v>
      </c>
      <c r="L398" s="121">
        <v>3.90625E-3</v>
      </c>
      <c r="M398" s="121">
        <v>0.2</v>
      </c>
      <c r="N398" s="121">
        <v>0</v>
      </c>
      <c r="O398" s="121">
        <v>1.9</v>
      </c>
      <c r="P398" s="121">
        <v>0.7</v>
      </c>
      <c r="Q398" s="121">
        <v>0.20390625000000001</v>
      </c>
      <c r="R398" s="121">
        <v>0.90390625000000002</v>
      </c>
      <c r="S398" s="121">
        <v>16.643999999999998</v>
      </c>
      <c r="T398" s="121">
        <v>7.9182187500000003</v>
      </c>
    </row>
    <row r="399" spans="1:20">
      <c r="A399" s="121">
        <v>398</v>
      </c>
      <c r="B399" s="121">
        <v>2188638</v>
      </c>
      <c r="C399" s="121" t="s">
        <v>293</v>
      </c>
      <c r="D399" s="121" t="s">
        <v>294</v>
      </c>
      <c r="E399" s="121" t="s">
        <v>2710</v>
      </c>
      <c r="F399" s="121" t="s">
        <v>2711</v>
      </c>
      <c r="G399" s="121" t="s">
        <v>2040</v>
      </c>
      <c r="H399" s="121" t="s">
        <v>2056</v>
      </c>
      <c r="I399" s="121" t="s">
        <v>2057</v>
      </c>
      <c r="J399" s="121">
        <v>0</v>
      </c>
      <c r="K399" s="121">
        <v>0</v>
      </c>
      <c r="L399" s="121">
        <v>0.125</v>
      </c>
      <c r="M399" s="121">
        <v>0.3</v>
      </c>
      <c r="N399" s="121">
        <v>0</v>
      </c>
      <c r="O399" s="121">
        <v>1.9</v>
      </c>
      <c r="P399" s="121">
        <v>0.7</v>
      </c>
      <c r="Q399" s="121">
        <v>0.42499999999999999</v>
      </c>
      <c r="R399" s="121">
        <v>1.125</v>
      </c>
      <c r="S399" s="121">
        <v>16.643999999999998</v>
      </c>
      <c r="T399" s="121">
        <v>9.8550000000000004</v>
      </c>
    </row>
    <row r="400" spans="1:20">
      <c r="A400" s="121">
        <v>399</v>
      </c>
      <c r="B400" s="121">
        <v>2193634</v>
      </c>
      <c r="C400" s="121" t="s">
        <v>293</v>
      </c>
      <c r="D400" s="121" t="s">
        <v>294</v>
      </c>
      <c r="E400" s="121" t="s">
        <v>2712</v>
      </c>
      <c r="F400" s="121" t="s">
        <v>2713</v>
      </c>
      <c r="G400" s="121" t="s">
        <v>2040</v>
      </c>
      <c r="H400" s="121" t="s">
        <v>2056</v>
      </c>
      <c r="I400" s="121" t="s">
        <v>2200</v>
      </c>
      <c r="J400" s="121">
        <v>0</v>
      </c>
      <c r="K400" s="121">
        <v>0</v>
      </c>
      <c r="L400" s="121">
        <v>0</v>
      </c>
      <c r="M400" s="121">
        <v>0.2</v>
      </c>
      <c r="N400" s="121">
        <v>0</v>
      </c>
      <c r="O400" s="121">
        <v>0.56000000000000005</v>
      </c>
      <c r="P400" s="121">
        <v>0.7</v>
      </c>
      <c r="Q400" s="121">
        <v>0.2</v>
      </c>
      <c r="R400" s="121">
        <v>0.9</v>
      </c>
      <c r="S400" s="121">
        <v>4.9055999999999997</v>
      </c>
      <c r="T400" s="121">
        <v>7.8840000000000003</v>
      </c>
    </row>
    <row r="401" spans="1:20">
      <c r="A401" s="121">
        <v>400</v>
      </c>
      <c r="B401" s="121">
        <v>2263446</v>
      </c>
      <c r="C401" s="121" t="s">
        <v>2714</v>
      </c>
      <c r="D401" s="121" t="s">
        <v>2715</v>
      </c>
      <c r="E401" s="121" t="s">
        <v>2716</v>
      </c>
      <c r="F401" s="121" t="s">
        <v>2717</v>
      </c>
      <c r="G401" s="121" t="s">
        <v>2040</v>
      </c>
      <c r="H401" s="121" t="s">
        <v>2718</v>
      </c>
      <c r="I401" s="121" t="s">
        <v>2057</v>
      </c>
      <c r="J401" s="121">
        <v>0.7</v>
      </c>
      <c r="K401" s="121">
        <v>0.1</v>
      </c>
      <c r="L401" s="121">
        <v>0</v>
      </c>
      <c r="M401" s="121">
        <v>0.3</v>
      </c>
      <c r="N401" s="121">
        <v>0</v>
      </c>
      <c r="O401" s="121">
        <v>5.26</v>
      </c>
      <c r="P401" s="121">
        <v>3.5</v>
      </c>
      <c r="Q401" s="121">
        <v>1.1000000000000001</v>
      </c>
      <c r="R401" s="121">
        <v>4.5999999999999996</v>
      </c>
      <c r="S401" s="121">
        <v>46.077599999999997</v>
      </c>
      <c r="T401" s="121">
        <v>40.295999999999999</v>
      </c>
    </row>
    <row r="402" spans="1:20">
      <c r="A402" s="121">
        <v>401</v>
      </c>
      <c r="B402" s="121">
        <v>2234008</v>
      </c>
      <c r="C402" s="121" t="s">
        <v>2714</v>
      </c>
      <c r="D402" s="121" t="s">
        <v>2715</v>
      </c>
      <c r="E402" s="121" t="s">
        <v>2716</v>
      </c>
      <c r="F402" s="121" t="s">
        <v>2716</v>
      </c>
      <c r="G402" s="121" t="s">
        <v>2040</v>
      </c>
      <c r="H402" s="121" t="s">
        <v>2718</v>
      </c>
      <c r="I402" s="121" t="s">
        <v>2067</v>
      </c>
      <c r="J402" s="121">
        <v>0.5</v>
      </c>
      <c r="K402" s="121">
        <v>0.1</v>
      </c>
      <c r="L402" s="121">
        <v>0</v>
      </c>
      <c r="M402" s="121">
        <v>0.3</v>
      </c>
      <c r="N402" s="121">
        <v>0</v>
      </c>
      <c r="O402" s="121">
        <v>5.13</v>
      </c>
      <c r="P402" s="121">
        <v>3.5</v>
      </c>
      <c r="Q402" s="121">
        <v>0.9</v>
      </c>
      <c r="R402" s="121">
        <v>4.4000000000000004</v>
      </c>
      <c r="S402" s="121">
        <v>44.938800000000001</v>
      </c>
      <c r="T402" s="121">
        <v>38.543999999999997</v>
      </c>
    </row>
    <row r="403" spans="1:20">
      <c r="A403" s="121">
        <v>402</v>
      </c>
      <c r="B403" s="121">
        <v>2275515</v>
      </c>
      <c r="C403" s="121" t="s">
        <v>2714</v>
      </c>
      <c r="D403" s="121" t="s">
        <v>2715</v>
      </c>
      <c r="E403" s="121" t="s">
        <v>2719</v>
      </c>
      <c r="F403" s="121" t="s">
        <v>2719</v>
      </c>
      <c r="G403" s="121" t="s">
        <v>2040</v>
      </c>
      <c r="H403" s="121" t="s">
        <v>2718</v>
      </c>
      <c r="I403" s="121" t="s">
        <v>2057</v>
      </c>
      <c r="J403" s="121">
        <v>0.28999999999999998</v>
      </c>
      <c r="K403" s="121">
        <v>0.1</v>
      </c>
      <c r="L403" s="121">
        <v>0.125</v>
      </c>
      <c r="M403" s="121">
        <v>0.3</v>
      </c>
      <c r="N403" s="121">
        <v>0</v>
      </c>
      <c r="O403" s="121">
        <v>4.41</v>
      </c>
      <c r="P403" s="121">
        <v>3.5</v>
      </c>
      <c r="Q403" s="121">
        <v>0.81499999999999995</v>
      </c>
      <c r="R403" s="121">
        <v>4.3150000000000004</v>
      </c>
      <c r="S403" s="121">
        <v>38.631599999999999</v>
      </c>
      <c r="T403" s="121">
        <v>37.799399999999999</v>
      </c>
    </row>
    <row r="404" spans="1:20">
      <c r="A404" s="121">
        <v>403</v>
      </c>
      <c r="B404" s="121">
        <v>2192123</v>
      </c>
      <c r="C404" s="121" t="s">
        <v>2720</v>
      </c>
      <c r="D404" s="121" t="s">
        <v>2721</v>
      </c>
      <c r="E404" s="121" t="s">
        <v>2722</v>
      </c>
      <c r="F404" s="121" t="s">
        <v>2722</v>
      </c>
      <c r="G404" s="121" t="s">
        <v>2040</v>
      </c>
      <c r="H404" s="121" t="s">
        <v>2041</v>
      </c>
      <c r="I404" s="121" t="s">
        <v>2067</v>
      </c>
      <c r="J404" s="121">
        <v>0</v>
      </c>
      <c r="K404" s="121">
        <v>0</v>
      </c>
      <c r="L404" s="121">
        <v>0.25</v>
      </c>
      <c r="M404" s="121">
        <v>0.3</v>
      </c>
      <c r="N404" s="121">
        <v>0</v>
      </c>
      <c r="O404" s="121">
        <v>2.66</v>
      </c>
      <c r="P404" s="121">
        <v>0.5</v>
      </c>
      <c r="Q404" s="121">
        <v>0.55000000000000004</v>
      </c>
      <c r="R404" s="121">
        <v>1.05</v>
      </c>
      <c r="S404" s="121">
        <v>23.301600000000001</v>
      </c>
      <c r="T404" s="121">
        <v>9.1980000000000004</v>
      </c>
    </row>
    <row r="405" spans="1:20">
      <c r="A405" s="121">
        <v>404</v>
      </c>
      <c r="B405" s="121">
        <v>2221261</v>
      </c>
      <c r="C405" s="121" t="s">
        <v>2720</v>
      </c>
      <c r="D405" s="121" t="s">
        <v>2721</v>
      </c>
      <c r="E405" s="121" t="s">
        <v>2723</v>
      </c>
      <c r="F405" s="121" t="s">
        <v>2723</v>
      </c>
      <c r="G405" s="121" t="s">
        <v>2724</v>
      </c>
      <c r="H405" s="121" t="s">
        <v>2041</v>
      </c>
      <c r="I405" s="121" t="s">
        <v>2067</v>
      </c>
      <c r="J405" s="121">
        <v>0</v>
      </c>
      <c r="K405" s="121">
        <v>0</v>
      </c>
      <c r="L405" s="121">
        <v>3.125E-2</v>
      </c>
      <c r="M405" s="121">
        <v>0.3</v>
      </c>
      <c r="N405" s="121">
        <v>0</v>
      </c>
      <c r="O405" s="121">
        <v>1.8</v>
      </c>
      <c r="P405" s="121">
        <v>0.5</v>
      </c>
      <c r="Q405" s="121">
        <v>0.33124999999999999</v>
      </c>
      <c r="R405" s="121">
        <v>0.83125000000000004</v>
      </c>
      <c r="S405" s="121">
        <v>15.768000000000001</v>
      </c>
      <c r="T405" s="121">
        <v>7.2817499999999997</v>
      </c>
    </row>
    <row r="406" spans="1:20">
      <c r="A406" s="121">
        <v>405</v>
      </c>
      <c r="B406" s="121">
        <v>2231547</v>
      </c>
      <c r="C406" s="121" t="s">
        <v>2720</v>
      </c>
      <c r="D406" s="121" t="s">
        <v>2721</v>
      </c>
      <c r="E406" s="121" t="s">
        <v>2725</v>
      </c>
      <c r="F406" s="121" t="s">
        <v>2725</v>
      </c>
      <c r="G406" s="121" t="s">
        <v>2040</v>
      </c>
      <c r="H406" s="121" t="s">
        <v>2041</v>
      </c>
      <c r="I406" s="121" t="s">
        <v>2067</v>
      </c>
      <c r="J406" s="121">
        <v>0</v>
      </c>
      <c r="K406" s="121">
        <v>0</v>
      </c>
      <c r="L406" s="121">
        <v>6.25E-2</v>
      </c>
      <c r="M406" s="121">
        <v>0.3</v>
      </c>
      <c r="N406" s="121">
        <v>0</v>
      </c>
      <c r="O406" s="121">
        <v>2.4</v>
      </c>
      <c r="P406" s="121">
        <v>0.5</v>
      </c>
      <c r="Q406" s="121">
        <v>0.36249999999999999</v>
      </c>
      <c r="R406" s="121">
        <v>0.86250000000000004</v>
      </c>
      <c r="S406" s="121">
        <v>21.024000000000001</v>
      </c>
      <c r="T406" s="121">
        <v>7.5555000000000003</v>
      </c>
    </row>
    <row r="407" spans="1:20">
      <c r="A407" s="121">
        <v>406</v>
      </c>
      <c r="B407" s="121">
        <v>2221262</v>
      </c>
      <c r="C407" s="121" t="s">
        <v>2720</v>
      </c>
      <c r="D407" s="121" t="s">
        <v>2721</v>
      </c>
      <c r="E407" s="121" t="s">
        <v>2726</v>
      </c>
      <c r="F407" s="121" t="s">
        <v>2726</v>
      </c>
      <c r="G407" s="121" t="s">
        <v>2727</v>
      </c>
      <c r="H407" s="121" t="s">
        <v>2041</v>
      </c>
      <c r="I407" s="121" t="s">
        <v>2067</v>
      </c>
      <c r="J407" s="121">
        <v>0</v>
      </c>
      <c r="K407" s="121">
        <v>0</v>
      </c>
      <c r="L407" s="121">
        <v>3.125E-2</v>
      </c>
      <c r="M407" s="121">
        <v>0.3</v>
      </c>
      <c r="N407" s="121">
        <v>0</v>
      </c>
      <c r="O407" s="121">
        <v>1.9</v>
      </c>
      <c r="P407" s="121">
        <v>0.5</v>
      </c>
      <c r="Q407" s="121">
        <v>0.33124999999999999</v>
      </c>
      <c r="R407" s="121">
        <v>0.83125000000000004</v>
      </c>
      <c r="S407" s="121">
        <v>16.643999999999998</v>
      </c>
      <c r="T407" s="121">
        <v>7.2817499999999997</v>
      </c>
    </row>
    <row r="408" spans="1:20">
      <c r="A408" s="121">
        <v>407</v>
      </c>
      <c r="B408" s="121">
        <v>2230683</v>
      </c>
      <c r="C408" s="121" t="s">
        <v>2720</v>
      </c>
      <c r="D408" s="121" t="s">
        <v>2721</v>
      </c>
      <c r="E408" s="121" t="s">
        <v>2728</v>
      </c>
      <c r="F408" s="121" t="s">
        <v>2728</v>
      </c>
      <c r="G408" s="121" t="s">
        <v>2040</v>
      </c>
      <c r="H408" s="121" t="s">
        <v>2041</v>
      </c>
      <c r="I408" s="121" t="s">
        <v>2067</v>
      </c>
      <c r="J408" s="121">
        <v>0</v>
      </c>
      <c r="K408" s="121">
        <v>0</v>
      </c>
      <c r="L408" s="121">
        <v>0.25</v>
      </c>
      <c r="M408" s="121">
        <v>0.3</v>
      </c>
      <c r="N408" s="121">
        <v>0</v>
      </c>
      <c r="O408" s="121">
        <v>2.92</v>
      </c>
      <c r="P408" s="121">
        <v>0.5</v>
      </c>
      <c r="Q408" s="121">
        <v>0.55000000000000004</v>
      </c>
      <c r="R408" s="121">
        <v>1.05</v>
      </c>
      <c r="S408" s="121">
        <v>25.5792</v>
      </c>
      <c r="T408" s="121">
        <v>9.1980000000000004</v>
      </c>
    </row>
    <row r="409" spans="1:20">
      <c r="A409" s="121">
        <v>408</v>
      </c>
      <c r="B409" s="121">
        <v>2194519</v>
      </c>
      <c r="C409" s="121" t="s">
        <v>2720</v>
      </c>
      <c r="D409" s="121" t="s">
        <v>2721</v>
      </c>
      <c r="E409" s="121" t="s">
        <v>2729</v>
      </c>
      <c r="F409" s="121" t="s">
        <v>2729</v>
      </c>
      <c r="G409" s="121" t="s">
        <v>2040</v>
      </c>
      <c r="H409" s="121" t="s">
        <v>2041</v>
      </c>
      <c r="I409" s="121" t="s">
        <v>2067</v>
      </c>
      <c r="J409" s="121">
        <v>0</v>
      </c>
      <c r="K409" s="121">
        <v>0</v>
      </c>
      <c r="L409" s="121">
        <v>7.8125E-3</v>
      </c>
      <c r="M409" s="121">
        <v>0.3</v>
      </c>
      <c r="N409" s="121">
        <v>0</v>
      </c>
      <c r="O409" s="121">
        <v>0.94</v>
      </c>
      <c r="P409" s="121">
        <v>0.5</v>
      </c>
      <c r="Q409" s="121">
        <v>0.30781249999999999</v>
      </c>
      <c r="R409" s="121">
        <v>0.80781250000000004</v>
      </c>
      <c r="S409" s="121">
        <v>8.2344000000000008</v>
      </c>
      <c r="T409" s="121">
        <v>7.0764374999999999</v>
      </c>
    </row>
    <row r="410" spans="1:20">
      <c r="A410" s="121">
        <v>409</v>
      </c>
      <c r="B410" s="121">
        <v>2197878</v>
      </c>
      <c r="C410" s="121" t="s">
        <v>2720</v>
      </c>
      <c r="D410" s="121" t="s">
        <v>2721</v>
      </c>
      <c r="E410" s="121" t="s">
        <v>2730</v>
      </c>
      <c r="F410" s="121" t="s">
        <v>2730</v>
      </c>
      <c r="G410" s="121" t="s">
        <v>2040</v>
      </c>
      <c r="H410" s="121" t="s">
        <v>2041</v>
      </c>
      <c r="I410" s="121" t="s">
        <v>2067</v>
      </c>
      <c r="J410" s="121">
        <v>0</v>
      </c>
      <c r="K410" s="121">
        <v>0</v>
      </c>
      <c r="L410" s="121">
        <v>0.1875</v>
      </c>
      <c r="M410" s="121">
        <v>0.3</v>
      </c>
      <c r="N410" s="121">
        <v>0</v>
      </c>
      <c r="O410" s="121">
        <v>2.72</v>
      </c>
      <c r="P410" s="121">
        <v>0.5</v>
      </c>
      <c r="Q410" s="121">
        <v>0.48749999999999999</v>
      </c>
      <c r="R410" s="121">
        <v>0.98750000000000004</v>
      </c>
      <c r="S410" s="121">
        <v>23.827200000000001</v>
      </c>
      <c r="T410" s="121">
        <v>8.6504999999999992</v>
      </c>
    </row>
    <row r="411" spans="1:20">
      <c r="A411" s="121">
        <v>410</v>
      </c>
      <c r="B411" s="121">
        <v>2197879</v>
      </c>
      <c r="C411" s="121" t="s">
        <v>2720</v>
      </c>
      <c r="D411" s="121" t="s">
        <v>2721</v>
      </c>
      <c r="E411" s="121" t="s">
        <v>2731</v>
      </c>
      <c r="F411" s="121" t="s">
        <v>2731</v>
      </c>
      <c r="G411" s="121" t="s">
        <v>2040</v>
      </c>
      <c r="H411" s="121" t="s">
        <v>2041</v>
      </c>
      <c r="I411" s="121" t="s">
        <v>2067</v>
      </c>
      <c r="J411" s="121">
        <v>0</v>
      </c>
      <c r="K411" s="121">
        <v>0</v>
      </c>
      <c r="L411" s="121">
        <v>9.375E-2</v>
      </c>
      <c r="M411" s="121">
        <v>0.3</v>
      </c>
      <c r="N411" s="121">
        <v>0</v>
      </c>
      <c r="O411" s="121">
        <v>2.4500000000000002</v>
      </c>
      <c r="P411" s="121">
        <v>0.5</v>
      </c>
      <c r="Q411" s="121">
        <v>0.39374999999999999</v>
      </c>
      <c r="R411" s="121">
        <v>0.89375000000000004</v>
      </c>
      <c r="S411" s="121">
        <v>21.462</v>
      </c>
      <c r="T411" s="121">
        <v>7.82925</v>
      </c>
    </row>
    <row r="412" spans="1:20">
      <c r="A412" s="121">
        <v>411</v>
      </c>
      <c r="B412" s="121">
        <v>2197880</v>
      </c>
      <c r="C412" s="121" t="s">
        <v>2720</v>
      </c>
      <c r="D412" s="121" t="s">
        <v>2721</v>
      </c>
      <c r="E412" s="121" t="s">
        <v>2732</v>
      </c>
      <c r="F412" s="121" t="s">
        <v>2732</v>
      </c>
      <c r="G412" s="121" t="s">
        <v>2040</v>
      </c>
      <c r="H412" s="121" t="s">
        <v>2041</v>
      </c>
      <c r="I412" s="121" t="s">
        <v>2067</v>
      </c>
      <c r="J412" s="121">
        <v>0</v>
      </c>
      <c r="K412" s="121">
        <v>0</v>
      </c>
      <c r="L412" s="121">
        <v>0.1875</v>
      </c>
      <c r="M412" s="121">
        <v>0.3</v>
      </c>
      <c r="N412" s="121">
        <v>0</v>
      </c>
      <c r="O412" s="121">
        <v>2.62</v>
      </c>
      <c r="P412" s="121">
        <v>0.5</v>
      </c>
      <c r="Q412" s="121">
        <v>0.48749999999999999</v>
      </c>
      <c r="R412" s="121">
        <v>0.98750000000000004</v>
      </c>
      <c r="S412" s="121">
        <v>22.9512</v>
      </c>
      <c r="T412" s="121">
        <v>8.6504999999999992</v>
      </c>
    </row>
    <row r="413" spans="1:20">
      <c r="A413" s="121">
        <v>412</v>
      </c>
      <c r="B413" s="121">
        <v>2192130</v>
      </c>
      <c r="C413" s="121" t="s">
        <v>2720</v>
      </c>
      <c r="D413" s="121" t="s">
        <v>2721</v>
      </c>
      <c r="E413" s="121" t="s">
        <v>2733</v>
      </c>
      <c r="F413" s="121" t="s">
        <v>2733</v>
      </c>
      <c r="G413" s="121" t="s">
        <v>2040</v>
      </c>
      <c r="H413" s="121" t="s">
        <v>2041</v>
      </c>
      <c r="I413" s="121" t="s">
        <v>2067</v>
      </c>
      <c r="J413" s="121">
        <v>0</v>
      </c>
      <c r="K413" s="121">
        <v>0</v>
      </c>
      <c r="L413" s="121">
        <v>0.25</v>
      </c>
      <c r="M413" s="121">
        <v>0.3</v>
      </c>
      <c r="N413" s="121">
        <v>0</v>
      </c>
      <c r="O413" s="121">
        <v>2.92</v>
      </c>
      <c r="P413" s="121">
        <v>0.5</v>
      </c>
      <c r="Q413" s="121">
        <v>0.55000000000000004</v>
      </c>
      <c r="R413" s="121">
        <v>1.05</v>
      </c>
      <c r="S413" s="121">
        <v>25.5792</v>
      </c>
      <c r="T413" s="121">
        <v>9.1980000000000004</v>
      </c>
    </row>
    <row r="414" spans="1:20">
      <c r="A414" s="121">
        <v>413</v>
      </c>
      <c r="B414" s="121">
        <v>2264514</v>
      </c>
      <c r="C414" s="121" t="s">
        <v>2720</v>
      </c>
      <c r="D414" s="121" t="s">
        <v>2721</v>
      </c>
      <c r="E414" s="121" t="s">
        <v>2734</v>
      </c>
      <c r="F414" s="121" t="s">
        <v>2734</v>
      </c>
      <c r="G414" s="121" t="s">
        <v>2040</v>
      </c>
      <c r="H414" s="121" t="s">
        <v>2041</v>
      </c>
      <c r="I414" s="121" t="s">
        <v>2067</v>
      </c>
      <c r="J414" s="121">
        <v>0</v>
      </c>
      <c r="K414" s="121">
        <v>0</v>
      </c>
      <c r="L414" s="121">
        <v>5.859375E-2</v>
      </c>
      <c r="M414" s="121">
        <v>0.3</v>
      </c>
      <c r="N414" s="121">
        <v>0</v>
      </c>
      <c r="O414" s="121">
        <v>0.91</v>
      </c>
      <c r="P414" s="121">
        <v>0.5</v>
      </c>
      <c r="Q414" s="121">
        <v>0.35859374999999999</v>
      </c>
      <c r="R414" s="121">
        <v>0.85859375000000004</v>
      </c>
      <c r="S414" s="121">
        <v>7.9715999999999996</v>
      </c>
      <c r="T414" s="121">
        <v>7.5212812500000004</v>
      </c>
    </row>
    <row r="415" spans="1:20">
      <c r="A415" s="121">
        <v>414</v>
      </c>
      <c r="B415" s="121">
        <v>2188073</v>
      </c>
      <c r="C415" s="121" t="s">
        <v>2720</v>
      </c>
      <c r="D415" s="121" t="s">
        <v>2721</v>
      </c>
      <c r="E415" s="121" t="s">
        <v>2735</v>
      </c>
      <c r="F415" s="121" t="s">
        <v>2735</v>
      </c>
      <c r="G415" s="121" t="s">
        <v>2040</v>
      </c>
      <c r="H415" s="121" t="s">
        <v>2041</v>
      </c>
      <c r="I415" s="121" t="s">
        <v>2098</v>
      </c>
      <c r="J415" s="121">
        <v>0</v>
      </c>
      <c r="K415" s="121">
        <v>0</v>
      </c>
      <c r="L415" s="121">
        <v>0.12109375</v>
      </c>
      <c r="M415" s="121">
        <v>0.4</v>
      </c>
      <c r="N415" s="121">
        <v>0</v>
      </c>
      <c r="O415" s="121">
        <v>1.25</v>
      </c>
      <c r="P415" s="121">
        <v>0.5</v>
      </c>
      <c r="Q415" s="121">
        <v>0.52109375000000002</v>
      </c>
      <c r="R415" s="121">
        <v>1.0210937499999999</v>
      </c>
      <c r="S415" s="121">
        <v>10.95</v>
      </c>
      <c r="T415" s="121">
        <v>8.9447812500000001</v>
      </c>
    </row>
    <row r="416" spans="1:20">
      <c r="A416" s="121">
        <v>415</v>
      </c>
      <c r="B416" s="121">
        <v>2188066</v>
      </c>
      <c r="C416" s="121" t="s">
        <v>2720</v>
      </c>
      <c r="D416" s="121" t="s">
        <v>2721</v>
      </c>
      <c r="E416" s="121" t="s">
        <v>2736</v>
      </c>
      <c r="F416" s="121" t="s">
        <v>2736</v>
      </c>
      <c r="G416" s="121" t="s">
        <v>2040</v>
      </c>
      <c r="H416" s="121" t="s">
        <v>2041</v>
      </c>
      <c r="I416" s="121" t="s">
        <v>2098</v>
      </c>
      <c r="J416" s="121">
        <v>0</v>
      </c>
      <c r="K416" s="121">
        <v>0</v>
      </c>
      <c r="L416" s="121">
        <v>0.12109375</v>
      </c>
      <c r="M416" s="121">
        <v>0.4</v>
      </c>
      <c r="N416" s="121">
        <v>0</v>
      </c>
      <c r="O416" s="121">
        <v>1.25</v>
      </c>
      <c r="P416" s="121">
        <v>0.5</v>
      </c>
      <c r="Q416" s="121">
        <v>0.52109375000000002</v>
      </c>
      <c r="R416" s="121">
        <v>1.0210937499999999</v>
      </c>
      <c r="S416" s="121">
        <v>10.95</v>
      </c>
      <c r="T416" s="121">
        <v>8.9447812500000001</v>
      </c>
    </row>
    <row r="417" spans="1:20">
      <c r="A417" s="121">
        <v>416</v>
      </c>
      <c r="B417" s="121">
        <v>2188068</v>
      </c>
      <c r="C417" s="121" t="s">
        <v>2720</v>
      </c>
      <c r="D417" s="121" t="s">
        <v>2721</v>
      </c>
      <c r="E417" s="121" t="s">
        <v>2737</v>
      </c>
      <c r="F417" s="121" t="s">
        <v>2737</v>
      </c>
      <c r="G417" s="121" t="s">
        <v>2040</v>
      </c>
      <c r="H417" s="121" t="s">
        <v>2041</v>
      </c>
      <c r="I417" s="121" t="s">
        <v>2098</v>
      </c>
      <c r="J417" s="121">
        <v>0</v>
      </c>
      <c r="K417" s="121">
        <v>0</v>
      </c>
      <c r="L417" s="121">
        <v>0.12109375</v>
      </c>
      <c r="M417" s="121">
        <v>0.4</v>
      </c>
      <c r="N417" s="121">
        <v>0</v>
      </c>
      <c r="O417" s="121">
        <v>1.28</v>
      </c>
      <c r="P417" s="121">
        <v>0.5</v>
      </c>
      <c r="Q417" s="121">
        <v>0.52109375000000002</v>
      </c>
      <c r="R417" s="121">
        <v>1.0210937499999999</v>
      </c>
      <c r="S417" s="121">
        <v>11.2128</v>
      </c>
      <c r="T417" s="121">
        <v>8.9447812500000001</v>
      </c>
    </row>
    <row r="418" spans="1:20">
      <c r="A418" s="121">
        <v>417</v>
      </c>
      <c r="B418" s="121">
        <v>2188070</v>
      </c>
      <c r="C418" s="121" t="s">
        <v>2720</v>
      </c>
      <c r="D418" s="121" t="s">
        <v>2721</v>
      </c>
      <c r="E418" s="121" t="s">
        <v>2738</v>
      </c>
      <c r="F418" s="121" t="s">
        <v>2738</v>
      </c>
      <c r="G418" s="121" t="s">
        <v>2040</v>
      </c>
      <c r="H418" s="121" t="s">
        <v>2041</v>
      </c>
      <c r="I418" s="121" t="s">
        <v>2098</v>
      </c>
      <c r="J418" s="121">
        <v>0</v>
      </c>
      <c r="K418" s="121">
        <v>0</v>
      </c>
      <c r="L418" s="121">
        <v>0.12109375</v>
      </c>
      <c r="M418" s="121">
        <v>0.4</v>
      </c>
      <c r="N418" s="121">
        <v>0</v>
      </c>
      <c r="O418" s="121">
        <v>1.28</v>
      </c>
      <c r="P418" s="121">
        <v>0.5</v>
      </c>
      <c r="Q418" s="121">
        <v>0.52109375000000002</v>
      </c>
      <c r="R418" s="121">
        <v>1.0210937499999999</v>
      </c>
      <c r="S418" s="121">
        <v>11.2128</v>
      </c>
      <c r="T418" s="121">
        <v>8.9447812500000001</v>
      </c>
    </row>
    <row r="419" spans="1:20">
      <c r="A419" s="121">
        <v>418</v>
      </c>
      <c r="B419" s="121">
        <v>2288479</v>
      </c>
      <c r="C419" s="121" t="s">
        <v>2720</v>
      </c>
      <c r="D419" s="121" t="s">
        <v>2721</v>
      </c>
      <c r="E419" s="121" t="s">
        <v>2739</v>
      </c>
      <c r="F419" s="121" t="s">
        <v>2739</v>
      </c>
      <c r="G419" s="121" t="s">
        <v>2040</v>
      </c>
      <c r="H419" s="121" t="s">
        <v>2041</v>
      </c>
      <c r="I419" s="121" t="s">
        <v>2098</v>
      </c>
      <c r="J419" s="121">
        <v>0</v>
      </c>
      <c r="K419" s="121">
        <v>0</v>
      </c>
      <c r="L419" s="121">
        <v>0.25</v>
      </c>
      <c r="M419" s="121">
        <v>0.4</v>
      </c>
      <c r="N419" s="121">
        <v>0</v>
      </c>
      <c r="O419" s="121">
        <v>1.33</v>
      </c>
      <c r="P419" s="121">
        <v>0.5</v>
      </c>
      <c r="Q419" s="121">
        <v>0.65</v>
      </c>
      <c r="R419" s="121">
        <v>1.1499999999999999</v>
      </c>
      <c r="S419" s="121">
        <v>11.6508</v>
      </c>
      <c r="T419" s="121">
        <v>10.074</v>
      </c>
    </row>
    <row r="420" spans="1:20">
      <c r="A420" s="121">
        <v>419</v>
      </c>
      <c r="B420" s="121">
        <v>2288481</v>
      </c>
      <c r="C420" s="121" t="s">
        <v>2720</v>
      </c>
      <c r="D420" s="121" t="s">
        <v>2721</v>
      </c>
      <c r="E420" s="121" t="s">
        <v>2740</v>
      </c>
      <c r="F420" s="121" t="s">
        <v>2740</v>
      </c>
      <c r="G420" s="121" t="s">
        <v>2040</v>
      </c>
      <c r="H420" s="121" t="s">
        <v>2041</v>
      </c>
      <c r="I420" s="121" t="s">
        <v>2098</v>
      </c>
      <c r="J420" s="121">
        <v>0</v>
      </c>
      <c r="K420" s="121">
        <v>0</v>
      </c>
      <c r="L420" s="121">
        <v>0.25</v>
      </c>
      <c r="M420" s="121">
        <v>0.4</v>
      </c>
      <c r="N420" s="121">
        <v>0</v>
      </c>
      <c r="O420" s="121">
        <v>1.33</v>
      </c>
      <c r="P420" s="121">
        <v>0.5</v>
      </c>
      <c r="Q420" s="121">
        <v>0.65</v>
      </c>
      <c r="R420" s="121">
        <v>1.1499999999999999</v>
      </c>
      <c r="S420" s="121">
        <v>11.6508</v>
      </c>
      <c r="T420" s="121">
        <v>10.074</v>
      </c>
    </row>
    <row r="421" spans="1:20">
      <c r="A421" s="121">
        <v>420</v>
      </c>
      <c r="B421" s="121">
        <v>2288482</v>
      </c>
      <c r="C421" s="121" t="s">
        <v>2720</v>
      </c>
      <c r="D421" s="121" t="s">
        <v>2721</v>
      </c>
      <c r="E421" s="121" t="s">
        <v>2741</v>
      </c>
      <c r="F421" s="121" t="s">
        <v>2741</v>
      </c>
      <c r="G421" s="121" t="s">
        <v>2040</v>
      </c>
      <c r="H421" s="121" t="s">
        <v>2041</v>
      </c>
      <c r="I421" s="121" t="s">
        <v>2098</v>
      </c>
      <c r="J421" s="121">
        <v>0</v>
      </c>
      <c r="K421" s="121">
        <v>0</v>
      </c>
      <c r="L421" s="121">
        <v>0.25</v>
      </c>
      <c r="M421" s="121">
        <v>0.4</v>
      </c>
      <c r="N421" s="121">
        <v>0</v>
      </c>
      <c r="O421" s="121">
        <v>1.33</v>
      </c>
      <c r="P421" s="121">
        <v>0.5</v>
      </c>
      <c r="Q421" s="121">
        <v>0.65</v>
      </c>
      <c r="R421" s="121">
        <v>1.1499999999999999</v>
      </c>
      <c r="S421" s="121">
        <v>11.6508</v>
      </c>
      <c r="T421" s="121">
        <v>10.074</v>
      </c>
    </row>
    <row r="422" spans="1:20">
      <c r="A422" s="121">
        <v>421</v>
      </c>
      <c r="B422" s="121">
        <v>2288480</v>
      </c>
      <c r="C422" s="121" t="s">
        <v>2720</v>
      </c>
      <c r="D422" s="121" t="s">
        <v>2721</v>
      </c>
      <c r="E422" s="121" t="s">
        <v>2742</v>
      </c>
      <c r="F422" s="121" t="s">
        <v>2742</v>
      </c>
      <c r="G422" s="121" t="s">
        <v>2040</v>
      </c>
      <c r="H422" s="121" t="s">
        <v>2041</v>
      </c>
      <c r="I422" s="121" t="s">
        <v>2098</v>
      </c>
      <c r="J422" s="121">
        <v>0</v>
      </c>
      <c r="K422" s="121">
        <v>0</v>
      </c>
      <c r="L422" s="121">
        <v>0.25</v>
      </c>
      <c r="M422" s="121">
        <v>0.4</v>
      </c>
      <c r="N422" s="121">
        <v>0</v>
      </c>
      <c r="O422" s="121">
        <v>1.33</v>
      </c>
      <c r="P422" s="121">
        <v>0.5</v>
      </c>
      <c r="Q422" s="121">
        <v>0.65</v>
      </c>
      <c r="R422" s="121">
        <v>1.1499999999999999</v>
      </c>
      <c r="S422" s="121">
        <v>11.6508</v>
      </c>
      <c r="T422" s="121">
        <v>10.074</v>
      </c>
    </row>
    <row r="423" spans="1:20">
      <c r="A423" s="121">
        <v>422</v>
      </c>
      <c r="B423" s="121">
        <v>2288483</v>
      </c>
      <c r="C423" s="121" t="s">
        <v>2720</v>
      </c>
      <c r="D423" s="121" t="s">
        <v>2721</v>
      </c>
      <c r="E423" s="121" t="s">
        <v>2743</v>
      </c>
      <c r="F423" s="121" t="s">
        <v>2743</v>
      </c>
      <c r="G423" s="121" t="s">
        <v>2040</v>
      </c>
      <c r="H423" s="121" t="s">
        <v>2041</v>
      </c>
      <c r="I423" s="121" t="s">
        <v>2098</v>
      </c>
      <c r="J423" s="121">
        <v>0</v>
      </c>
      <c r="K423" s="121">
        <v>0</v>
      </c>
      <c r="L423" s="121">
        <v>0.25</v>
      </c>
      <c r="M423" s="121">
        <v>0.4</v>
      </c>
      <c r="N423" s="121">
        <v>0</v>
      </c>
      <c r="O423" s="121">
        <v>1.31</v>
      </c>
      <c r="P423" s="121">
        <v>0.5</v>
      </c>
      <c r="Q423" s="121">
        <v>0.65</v>
      </c>
      <c r="R423" s="121">
        <v>1.1499999999999999</v>
      </c>
      <c r="S423" s="121">
        <v>11.4756</v>
      </c>
      <c r="T423" s="121">
        <v>10.074</v>
      </c>
    </row>
    <row r="424" spans="1:20">
      <c r="A424" s="121">
        <v>423</v>
      </c>
      <c r="B424" s="121">
        <v>2288485</v>
      </c>
      <c r="C424" s="121" t="s">
        <v>2720</v>
      </c>
      <c r="D424" s="121" t="s">
        <v>2721</v>
      </c>
      <c r="E424" s="121" t="s">
        <v>2744</v>
      </c>
      <c r="F424" s="121" t="s">
        <v>2744</v>
      </c>
      <c r="G424" s="121" t="s">
        <v>2040</v>
      </c>
      <c r="H424" s="121" t="s">
        <v>2041</v>
      </c>
      <c r="I424" s="121" t="s">
        <v>2098</v>
      </c>
      <c r="J424" s="121">
        <v>0</v>
      </c>
      <c r="K424" s="121">
        <v>0</v>
      </c>
      <c r="L424" s="121">
        <v>0.25</v>
      </c>
      <c r="M424" s="121">
        <v>0.4</v>
      </c>
      <c r="N424" s="121">
        <v>0</v>
      </c>
      <c r="O424" s="121">
        <v>1.31</v>
      </c>
      <c r="P424" s="121">
        <v>0.5</v>
      </c>
      <c r="Q424" s="121">
        <v>0.65</v>
      </c>
      <c r="R424" s="121">
        <v>1.1499999999999999</v>
      </c>
      <c r="S424" s="121">
        <v>11.4756</v>
      </c>
      <c r="T424" s="121">
        <v>10.074</v>
      </c>
    </row>
    <row r="425" spans="1:20">
      <c r="A425" s="121">
        <v>424</v>
      </c>
      <c r="B425" s="121">
        <v>2288486</v>
      </c>
      <c r="C425" s="121" t="s">
        <v>2720</v>
      </c>
      <c r="D425" s="121" t="s">
        <v>2721</v>
      </c>
      <c r="E425" s="121" t="s">
        <v>2745</v>
      </c>
      <c r="F425" s="121" t="s">
        <v>2745</v>
      </c>
      <c r="G425" s="121" t="s">
        <v>2040</v>
      </c>
      <c r="H425" s="121" t="s">
        <v>2041</v>
      </c>
      <c r="I425" s="121" t="s">
        <v>2098</v>
      </c>
      <c r="J425" s="121">
        <v>0</v>
      </c>
      <c r="K425" s="121">
        <v>0</v>
      </c>
      <c r="L425" s="121">
        <v>0.25</v>
      </c>
      <c r="M425" s="121">
        <v>0.4</v>
      </c>
      <c r="N425" s="121">
        <v>0</v>
      </c>
      <c r="O425" s="121">
        <v>1.31</v>
      </c>
      <c r="P425" s="121">
        <v>0.5</v>
      </c>
      <c r="Q425" s="121">
        <v>0.65</v>
      </c>
      <c r="R425" s="121">
        <v>1.1499999999999999</v>
      </c>
      <c r="S425" s="121">
        <v>11.4756</v>
      </c>
      <c r="T425" s="121">
        <v>10.074</v>
      </c>
    </row>
    <row r="426" spans="1:20">
      <c r="A426" s="121">
        <v>425</v>
      </c>
      <c r="B426" s="121">
        <v>2288484</v>
      </c>
      <c r="C426" s="121" t="s">
        <v>2720</v>
      </c>
      <c r="D426" s="121" t="s">
        <v>2721</v>
      </c>
      <c r="E426" s="121" t="s">
        <v>2746</v>
      </c>
      <c r="F426" s="121" t="s">
        <v>2746</v>
      </c>
      <c r="G426" s="121" t="s">
        <v>2040</v>
      </c>
      <c r="H426" s="121" t="s">
        <v>2041</v>
      </c>
      <c r="I426" s="121" t="s">
        <v>2098</v>
      </c>
      <c r="J426" s="121">
        <v>0</v>
      </c>
      <c r="K426" s="121">
        <v>0</v>
      </c>
      <c r="L426" s="121">
        <v>0.25</v>
      </c>
      <c r="M426" s="121">
        <v>0.4</v>
      </c>
      <c r="N426" s="121">
        <v>0</v>
      </c>
      <c r="O426" s="121">
        <v>1.31</v>
      </c>
      <c r="P426" s="121">
        <v>0.5</v>
      </c>
      <c r="Q426" s="121">
        <v>0.65</v>
      </c>
      <c r="R426" s="121">
        <v>1.1499999999999999</v>
      </c>
      <c r="S426" s="121">
        <v>11.4756</v>
      </c>
      <c r="T426" s="121">
        <v>10.074</v>
      </c>
    </row>
    <row r="427" spans="1:20">
      <c r="A427" s="121">
        <v>426</v>
      </c>
      <c r="B427" s="121">
        <v>2288487</v>
      </c>
      <c r="C427" s="121" t="s">
        <v>2720</v>
      </c>
      <c r="D427" s="121" t="s">
        <v>2721</v>
      </c>
      <c r="E427" s="121" t="s">
        <v>2747</v>
      </c>
      <c r="F427" s="121" t="s">
        <v>2747</v>
      </c>
      <c r="G427" s="121" t="s">
        <v>2040</v>
      </c>
      <c r="H427" s="121" t="s">
        <v>2041</v>
      </c>
      <c r="I427" s="121" t="s">
        <v>2098</v>
      </c>
      <c r="J427" s="121">
        <v>0</v>
      </c>
      <c r="K427" s="121">
        <v>0</v>
      </c>
      <c r="L427" s="121">
        <v>0.25</v>
      </c>
      <c r="M427" s="121">
        <v>0.4</v>
      </c>
      <c r="N427" s="121">
        <v>0</v>
      </c>
      <c r="O427" s="121">
        <v>1.31</v>
      </c>
      <c r="P427" s="121">
        <v>0.5</v>
      </c>
      <c r="Q427" s="121">
        <v>0.65</v>
      </c>
      <c r="R427" s="121">
        <v>1.1499999999999999</v>
      </c>
      <c r="S427" s="121">
        <v>11.4756</v>
      </c>
      <c r="T427" s="121">
        <v>10.074</v>
      </c>
    </row>
    <row r="428" spans="1:20">
      <c r="A428" s="121">
        <v>427</v>
      </c>
      <c r="B428" s="121">
        <v>2288489</v>
      </c>
      <c r="C428" s="121" t="s">
        <v>2720</v>
      </c>
      <c r="D428" s="121" t="s">
        <v>2721</v>
      </c>
      <c r="E428" s="121" t="s">
        <v>2748</v>
      </c>
      <c r="F428" s="121" t="s">
        <v>2748</v>
      </c>
      <c r="G428" s="121" t="s">
        <v>2040</v>
      </c>
      <c r="H428" s="121" t="s">
        <v>2041</v>
      </c>
      <c r="I428" s="121" t="s">
        <v>2098</v>
      </c>
      <c r="J428" s="121">
        <v>0</v>
      </c>
      <c r="K428" s="121">
        <v>0</v>
      </c>
      <c r="L428" s="121">
        <v>0.25</v>
      </c>
      <c r="M428" s="121">
        <v>0.4</v>
      </c>
      <c r="N428" s="121">
        <v>0</v>
      </c>
      <c r="O428" s="121">
        <v>1.31</v>
      </c>
      <c r="P428" s="121">
        <v>0.5</v>
      </c>
      <c r="Q428" s="121">
        <v>0.65</v>
      </c>
      <c r="R428" s="121">
        <v>1.1499999999999999</v>
      </c>
      <c r="S428" s="121">
        <v>11.4756</v>
      </c>
      <c r="T428" s="121">
        <v>10.074</v>
      </c>
    </row>
    <row r="429" spans="1:20">
      <c r="A429" s="121">
        <v>428</v>
      </c>
      <c r="B429" s="121">
        <v>2288490</v>
      </c>
      <c r="C429" s="121" t="s">
        <v>2720</v>
      </c>
      <c r="D429" s="121" t="s">
        <v>2721</v>
      </c>
      <c r="E429" s="121" t="s">
        <v>2749</v>
      </c>
      <c r="F429" s="121" t="s">
        <v>2749</v>
      </c>
      <c r="G429" s="121" t="s">
        <v>2040</v>
      </c>
      <c r="H429" s="121" t="s">
        <v>2041</v>
      </c>
      <c r="I429" s="121" t="s">
        <v>2098</v>
      </c>
      <c r="J429" s="121">
        <v>0</v>
      </c>
      <c r="K429" s="121">
        <v>0</v>
      </c>
      <c r="L429" s="121">
        <v>0.25</v>
      </c>
      <c r="M429" s="121">
        <v>0.4</v>
      </c>
      <c r="N429" s="121">
        <v>0</v>
      </c>
      <c r="O429" s="121">
        <v>1.31</v>
      </c>
      <c r="P429" s="121">
        <v>0.5</v>
      </c>
      <c r="Q429" s="121">
        <v>0.65</v>
      </c>
      <c r="R429" s="121">
        <v>1.1499999999999999</v>
      </c>
      <c r="S429" s="121">
        <v>11.4756</v>
      </c>
      <c r="T429" s="121">
        <v>10.074</v>
      </c>
    </row>
    <row r="430" spans="1:20">
      <c r="A430" s="121">
        <v>429</v>
      </c>
      <c r="B430" s="121">
        <v>2288488</v>
      </c>
      <c r="C430" s="121" t="s">
        <v>2720</v>
      </c>
      <c r="D430" s="121" t="s">
        <v>2721</v>
      </c>
      <c r="E430" s="121" t="s">
        <v>2750</v>
      </c>
      <c r="F430" s="121" t="s">
        <v>2750</v>
      </c>
      <c r="G430" s="121" t="s">
        <v>2040</v>
      </c>
      <c r="H430" s="121" t="s">
        <v>2041</v>
      </c>
      <c r="I430" s="121" t="s">
        <v>2098</v>
      </c>
      <c r="J430" s="121">
        <v>0</v>
      </c>
      <c r="K430" s="121">
        <v>0</v>
      </c>
      <c r="L430" s="121">
        <v>0.25</v>
      </c>
      <c r="M430" s="121">
        <v>0.4</v>
      </c>
      <c r="N430" s="121">
        <v>0</v>
      </c>
      <c r="O430" s="121">
        <v>1.31</v>
      </c>
      <c r="P430" s="121">
        <v>0.5</v>
      </c>
      <c r="Q430" s="121">
        <v>0.65</v>
      </c>
      <c r="R430" s="121">
        <v>1.1499999999999999</v>
      </c>
      <c r="S430" s="121">
        <v>11.4756</v>
      </c>
      <c r="T430" s="121">
        <v>10.074</v>
      </c>
    </row>
    <row r="431" spans="1:20">
      <c r="A431" s="121">
        <v>430</v>
      </c>
      <c r="B431" s="121">
        <v>2209042</v>
      </c>
      <c r="C431" s="121" t="s">
        <v>2720</v>
      </c>
      <c r="D431" s="121" t="s">
        <v>2721</v>
      </c>
      <c r="E431" s="121" t="s">
        <v>2751</v>
      </c>
      <c r="F431" s="121" t="s">
        <v>2751</v>
      </c>
      <c r="G431" s="121" t="s">
        <v>2040</v>
      </c>
      <c r="H431" s="121" t="s">
        <v>2041</v>
      </c>
      <c r="I431" s="121" t="s">
        <v>2067</v>
      </c>
      <c r="J431" s="121">
        <v>0</v>
      </c>
      <c r="K431" s="121">
        <v>0</v>
      </c>
      <c r="L431" s="121">
        <v>0.125</v>
      </c>
      <c r="M431" s="121">
        <v>0.3</v>
      </c>
      <c r="N431" s="121">
        <v>0</v>
      </c>
      <c r="O431" s="121">
        <v>1.57</v>
      </c>
      <c r="P431" s="121">
        <v>0.5</v>
      </c>
      <c r="Q431" s="121">
        <v>0.42499999999999999</v>
      </c>
      <c r="R431" s="121">
        <v>0.92500000000000004</v>
      </c>
      <c r="S431" s="121">
        <v>13.7532</v>
      </c>
      <c r="T431" s="121">
        <v>8.1029999999999998</v>
      </c>
    </row>
    <row r="432" spans="1:20">
      <c r="A432" s="121">
        <v>431</v>
      </c>
      <c r="B432" s="121">
        <v>2194517</v>
      </c>
      <c r="C432" s="121" t="s">
        <v>2720</v>
      </c>
      <c r="D432" s="121" t="s">
        <v>2721</v>
      </c>
      <c r="E432" s="121" t="s">
        <v>2752</v>
      </c>
      <c r="F432" s="121" t="s">
        <v>2752</v>
      </c>
      <c r="G432" s="121" t="s">
        <v>2040</v>
      </c>
      <c r="H432" s="121" t="s">
        <v>2041</v>
      </c>
      <c r="I432" s="121" t="s">
        <v>2098</v>
      </c>
      <c r="J432" s="121">
        <v>0</v>
      </c>
      <c r="K432" s="121">
        <v>0</v>
      </c>
      <c r="L432" s="121">
        <v>0.125</v>
      </c>
      <c r="M432" s="121">
        <v>0.4</v>
      </c>
      <c r="N432" s="121">
        <v>0</v>
      </c>
      <c r="O432" s="121">
        <v>1.39</v>
      </c>
      <c r="P432" s="121">
        <v>0.5</v>
      </c>
      <c r="Q432" s="121">
        <v>0.52500000000000002</v>
      </c>
      <c r="R432" s="121">
        <v>1.0249999999999999</v>
      </c>
      <c r="S432" s="121">
        <v>12.176399999999999</v>
      </c>
      <c r="T432" s="121">
        <v>8.9789999999999992</v>
      </c>
    </row>
    <row r="433" spans="1:20">
      <c r="A433" s="121">
        <v>432</v>
      </c>
      <c r="B433" s="121">
        <v>2197881</v>
      </c>
      <c r="C433" s="121" t="s">
        <v>2720</v>
      </c>
      <c r="D433" s="121" t="s">
        <v>2721</v>
      </c>
      <c r="E433" s="121" t="s">
        <v>2753</v>
      </c>
      <c r="F433" s="121" t="s">
        <v>2753</v>
      </c>
      <c r="G433" s="121" t="s">
        <v>2040</v>
      </c>
      <c r="H433" s="121" t="s">
        <v>2041</v>
      </c>
      <c r="I433" s="121" t="s">
        <v>2098</v>
      </c>
      <c r="J433" s="121">
        <v>0</v>
      </c>
      <c r="K433" s="121">
        <v>0</v>
      </c>
      <c r="L433" s="121">
        <v>0.125</v>
      </c>
      <c r="M433" s="121">
        <v>0.4</v>
      </c>
      <c r="N433" s="121">
        <v>0</v>
      </c>
      <c r="O433" s="121">
        <v>1.99</v>
      </c>
      <c r="P433" s="121">
        <v>0.5</v>
      </c>
      <c r="Q433" s="121">
        <v>0.52500000000000002</v>
      </c>
      <c r="R433" s="121">
        <v>1.0249999999999999</v>
      </c>
      <c r="S433" s="121">
        <v>17.432400000000001</v>
      </c>
      <c r="T433" s="121">
        <v>8.9789999999999992</v>
      </c>
    </row>
    <row r="434" spans="1:20">
      <c r="A434" s="121">
        <v>433</v>
      </c>
      <c r="B434" s="121">
        <v>2244946</v>
      </c>
      <c r="C434" s="121" t="s">
        <v>2720</v>
      </c>
      <c r="D434" s="121" t="s">
        <v>2721</v>
      </c>
      <c r="E434" s="121" t="s">
        <v>2754</v>
      </c>
      <c r="F434" s="121" t="s">
        <v>2754</v>
      </c>
      <c r="G434" s="121" t="s">
        <v>2040</v>
      </c>
      <c r="H434" s="121" t="s">
        <v>2041</v>
      </c>
      <c r="I434" s="121" t="s">
        <v>2160</v>
      </c>
      <c r="J434" s="121">
        <v>0</v>
      </c>
      <c r="K434" s="121">
        <v>0</v>
      </c>
      <c r="L434" s="121">
        <v>9.375E-2</v>
      </c>
      <c r="M434" s="121">
        <v>0.4</v>
      </c>
      <c r="N434" s="121">
        <v>0</v>
      </c>
      <c r="O434" s="121">
        <v>-2.27</v>
      </c>
      <c r="P434" s="121">
        <v>0.5</v>
      </c>
      <c r="Q434" s="121">
        <v>0.49375000000000002</v>
      </c>
      <c r="R434" s="121">
        <v>0.99375000000000002</v>
      </c>
      <c r="S434" s="121">
        <v>-19.885200000000001</v>
      </c>
      <c r="T434" s="121">
        <v>8.7052499999999995</v>
      </c>
    </row>
    <row r="435" spans="1:20">
      <c r="A435" s="121">
        <v>434</v>
      </c>
      <c r="B435" s="121">
        <v>2231081</v>
      </c>
      <c r="C435" s="121" t="s">
        <v>2720</v>
      </c>
      <c r="D435" s="121" t="s">
        <v>2721</v>
      </c>
      <c r="E435" s="121" t="s">
        <v>2755</v>
      </c>
      <c r="F435" s="121" t="s">
        <v>2755</v>
      </c>
      <c r="G435" s="121" t="s">
        <v>2040</v>
      </c>
      <c r="H435" s="121" t="s">
        <v>2041</v>
      </c>
      <c r="I435" s="121" t="s">
        <v>2160</v>
      </c>
      <c r="J435" s="121">
        <v>0</v>
      </c>
      <c r="K435" s="121">
        <v>0</v>
      </c>
      <c r="L435" s="121">
        <v>0.125</v>
      </c>
      <c r="M435" s="121">
        <v>0.4</v>
      </c>
      <c r="N435" s="121">
        <v>0</v>
      </c>
      <c r="O435" s="121">
        <v>0.99</v>
      </c>
      <c r="P435" s="121">
        <v>0.5</v>
      </c>
      <c r="Q435" s="121">
        <v>0.52500000000000002</v>
      </c>
      <c r="R435" s="121">
        <v>1.0249999999999999</v>
      </c>
      <c r="S435" s="121">
        <v>8.6723999999999997</v>
      </c>
      <c r="T435" s="121">
        <v>8.9789999999999992</v>
      </c>
    </row>
    <row r="436" spans="1:20">
      <c r="A436" s="121">
        <v>435</v>
      </c>
      <c r="B436" s="121">
        <v>2240150</v>
      </c>
      <c r="C436" s="121" t="s">
        <v>2720</v>
      </c>
      <c r="D436" s="121" t="s">
        <v>2721</v>
      </c>
      <c r="E436" s="121" t="s">
        <v>2756</v>
      </c>
      <c r="F436" s="121" t="s">
        <v>2756</v>
      </c>
      <c r="G436" s="121" t="s">
        <v>2040</v>
      </c>
      <c r="H436" s="121" t="s">
        <v>2041</v>
      </c>
      <c r="I436" s="121" t="s">
        <v>2067</v>
      </c>
      <c r="J436" s="121">
        <v>0</v>
      </c>
      <c r="K436" s="121">
        <v>0</v>
      </c>
      <c r="L436" s="121">
        <v>6.25E-2</v>
      </c>
      <c r="M436" s="121">
        <v>0.3</v>
      </c>
      <c r="N436" s="121">
        <v>0</v>
      </c>
      <c r="O436" s="121">
        <v>1.65</v>
      </c>
      <c r="P436" s="121">
        <v>0.5</v>
      </c>
      <c r="Q436" s="121">
        <v>0.36249999999999999</v>
      </c>
      <c r="R436" s="121">
        <v>0.86250000000000004</v>
      </c>
      <c r="S436" s="121">
        <v>14.454000000000001</v>
      </c>
      <c r="T436" s="121">
        <v>7.5555000000000003</v>
      </c>
    </row>
    <row r="437" spans="1:20">
      <c r="A437" s="121">
        <v>436</v>
      </c>
      <c r="B437" s="121">
        <v>2240151</v>
      </c>
      <c r="C437" s="121" t="s">
        <v>2720</v>
      </c>
      <c r="D437" s="121" t="s">
        <v>2721</v>
      </c>
      <c r="E437" s="121" t="s">
        <v>2757</v>
      </c>
      <c r="F437" s="121" t="s">
        <v>2757</v>
      </c>
      <c r="G437" s="121" t="s">
        <v>2040</v>
      </c>
      <c r="H437" s="121" t="s">
        <v>2041</v>
      </c>
      <c r="I437" s="121" t="s">
        <v>2067</v>
      </c>
      <c r="J437" s="121">
        <v>0</v>
      </c>
      <c r="K437" s="121">
        <v>0</v>
      </c>
      <c r="L437" s="121">
        <v>6.25E-2</v>
      </c>
      <c r="M437" s="121">
        <v>0.3</v>
      </c>
      <c r="N437" s="121">
        <v>0</v>
      </c>
      <c r="O437" s="121">
        <v>1.66</v>
      </c>
      <c r="P437" s="121">
        <v>0.5</v>
      </c>
      <c r="Q437" s="121">
        <v>0.36249999999999999</v>
      </c>
      <c r="R437" s="121">
        <v>0.86250000000000004</v>
      </c>
      <c r="S437" s="121">
        <v>14.541600000000001</v>
      </c>
      <c r="T437" s="121">
        <v>7.5555000000000003</v>
      </c>
    </row>
    <row r="438" spans="1:20">
      <c r="A438" s="121">
        <v>437</v>
      </c>
      <c r="B438" s="121">
        <v>2249182</v>
      </c>
      <c r="C438" s="121" t="s">
        <v>2720</v>
      </c>
      <c r="D438" s="121" t="s">
        <v>2721</v>
      </c>
      <c r="E438" s="121" t="s">
        <v>2758</v>
      </c>
      <c r="F438" s="121" t="s">
        <v>2758</v>
      </c>
      <c r="G438" s="121" t="s">
        <v>2040</v>
      </c>
      <c r="H438" s="121" t="s">
        <v>2041</v>
      </c>
      <c r="I438" s="121" t="s">
        <v>2098</v>
      </c>
      <c r="J438" s="121">
        <v>0</v>
      </c>
      <c r="K438" s="121">
        <v>0</v>
      </c>
      <c r="L438" s="121">
        <v>0.125</v>
      </c>
      <c r="M438" s="121">
        <v>0.4</v>
      </c>
      <c r="N438" s="121">
        <v>0</v>
      </c>
      <c r="O438" s="121">
        <v>1.22</v>
      </c>
      <c r="P438" s="121">
        <v>0.5</v>
      </c>
      <c r="Q438" s="121">
        <v>0.52500000000000002</v>
      </c>
      <c r="R438" s="121">
        <v>1.0249999999999999</v>
      </c>
      <c r="S438" s="121">
        <v>10.687200000000001</v>
      </c>
      <c r="T438" s="121">
        <v>8.9789999999999992</v>
      </c>
    </row>
    <row r="439" spans="1:20">
      <c r="A439" s="121">
        <v>438</v>
      </c>
      <c r="B439" s="121">
        <v>2238422</v>
      </c>
      <c r="C439" s="121" t="s">
        <v>2720</v>
      </c>
      <c r="D439" s="121" t="s">
        <v>2721</v>
      </c>
      <c r="E439" s="121" t="s">
        <v>2759</v>
      </c>
      <c r="F439" s="121" t="s">
        <v>2760</v>
      </c>
      <c r="G439" s="121" t="s">
        <v>2761</v>
      </c>
      <c r="H439" s="121" t="s">
        <v>2041</v>
      </c>
      <c r="I439" s="121" t="s">
        <v>2042</v>
      </c>
      <c r="J439" s="121">
        <v>0</v>
      </c>
      <c r="K439" s="121">
        <v>0</v>
      </c>
      <c r="L439" s="121">
        <v>0.244140625</v>
      </c>
      <c r="M439" s="121">
        <v>0</v>
      </c>
      <c r="N439" s="121">
        <v>0</v>
      </c>
      <c r="O439" s="121">
        <v>1.21</v>
      </c>
      <c r="P439" s="121">
        <v>0.5</v>
      </c>
      <c r="Q439" s="121">
        <v>0.244140625</v>
      </c>
      <c r="R439" s="121">
        <v>0.744140625</v>
      </c>
      <c r="S439" s="121">
        <v>10.599600000000001</v>
      </c>
      <c r="T439" s="121">
        <v>6.5186718749999999</v>
      </c>
    </row>
    <row r="440" spans="1:20">
      <c r="A440" s="121">
        <v>439</v>
      </c>
      <c r="B440" s="121">
        <v>2253666</v>
      </c>
      <c r="C440" s="121" t="s">
        <v>2720</v>
      </c>
      <c r="D440" s="121" t="s">
        <v>2721</v>
      </c>
      <c r="E440" s="121" t="s">
        <v>2762</v>
      </c>
      <c r="F440" s="121" t="s">
        <v>2762</v>
      </c>
      <c r="G440" s="121" t="s">
        <v>2040</v>
      </c>
      <c r="H440" s="121" t="s">
        <v>2041</v>
      </c>
      <c r="I440" s="121" t="s">
        <v>2098</v>
      </c>
      <c r="J440" s="121">
        <v>0</v>
      </c>
      <c r="K440" s="121">
        <v>0</v>
      </c>
      <c r="L440" s="121">
        <v>0.125</v>
      </c>
      <c r="M440" s="121">
        <v>0.4</v>
      </c>
      <c r="N440" s="121">
        <v>0</v>
      </c>
      <c r="O440" s="121">
        <v>1.17</v>
      </c>
      <c r="P440" s="121">
        <v>0.5</v>
      </c>
      <c r="Q440" s="121">
        <v>0.52500000000000002</v>
      </c>
      <c r="R440" s="121">
        <v>1.0249999999999999</v>
      </c>
      <c r="S440" s="121">
        <v>10.2492</v>
      </c>
      <c r="T440" s="121">
        <v>8.9789999999999992</v>
      </c>
    </row>
    <row r="441" spans="1:20">
      <c r="A441" s="121">
        <v>440</v>
      </c>
      <c r="B441" s="121">
        <v>2305181</v>
      </c>
      <c r="C441" s="121" t="s">
        <v>2720</v>
      </c>
      <c r="D441" s="121" t="s">
        <v>2721</v>
      </c>
      <c r="E441" s="121" t="s">
        <v>2763</v>
      </c>
      <c r="F441" s="121" t="s">
        <v>2763</v>
      </c>
      <c r="G441" s="121" t="s">
        <v>2764</v>
      </c>
      <c r="H441" s="121" t="s">
        <v>2041</v>
      </c>
      <c r="I441" s="121" t="s">
        <v>2067</v>
      </c>
      <c r="J441" s="121">
        <v>0</v>
      </c>
      <c r="K441" s="121">
        <v>0</v>
      </c>
      <c r="L441" s="121">
        <v>0</v>
      </c>
      <c r="M441" s="121">
        <v>0.3</v>
      </c>
      <c r="N441" s="121">
        <v>0</v>
      </c>
      <c r="O441" s="121">
        <v>1.24</v>
      </c>
      <c r="P441" s="121">
        <v>0.5</v>
      </c>
      <c r="Q441" s="121">
        <v>0.3</v>
      </c>
      <c r="R441" s="121">
        <v>0.8</v>
      </c>
      <c r="S441" s="121">
        <v>10.862399999999999</v>
      </c>
      <c r="T441" s="121">
        <v>7.008</v>
      </c>
    </row>
    <row r="442" spans="1:20">
      <c r="A442" s="121">
        <v>441</v>
      </c>
      <c r="B442" s="121">
        <v>2288491</v>
      </c>
      <c r="C442" s="121" t="s">
        <v>2720</v>
      </c>
      <c r="D442" s="121" t="s">
        <v>2721</v>
      </c>
      <c r="E442" s="121" t="s">
        <v>2765</v>
      </c>
      <c r="F442" s="121" t="s">
        <v>2765</v>
      </c>
      <c r="G442" s="121" t="s">
        <v>2040</v>
      </c>
      <c r="H442" s="121" t="s">
        <v>2041</v>
      </c>
      <c r="I442" s="121" t="s">
        <v>2098</v>
      </c>
      <c r="J442" s="121">
        <v>0</v>
      </c>
      <c r="K442" s="121">
        <v>0</v>
      </c>
      <c r="L442" s="121">
        <v>0.25</v>
      </c>
      <c r="M442" s="121">
        <v>0.4</v>
      </c>
      <c r="N442" s="121">
        <v>0</v>
      </c>
      <c r="O442" s="121">
        <v>1.33</v>
      </c>
      <c r="P442" s="121">
        <v>0.5</v>
      </c>
      <c r="Q442" s="121">
        <v>0.65</v>
      </c>
      <c r="R442" s="121">
        <v>1.1499999999999999</v>
      </c>
      <c r="S442" s="121">
        <v>11.6508</v>
      </c>
      <c r="T442" s="121">
        <v>10.074</v>
      </c>
    </row>
    <row r="443" spans="1:20">
      <c r="A443" s="121">
        <v>442</v>
      </c>
      <c r="B443" s="121">
        <v>2288492</v>
      </c>
      <c r="C443" s="121" t="s">
        <v>2720</v>
      </c>
      <c r="D443" s="121" t="s">
        <v>2721</v>
      </c>
      <c r="E443" s="121" t="s">
        <v>2766</v>
      </c>
      <c r="F443" s="121" t="s">
        <v>2766</v>
      </c>
      <c r="G443" s="121" t="s">
        <v>2040</v>
      </c>
      <c r="H443" s="121" t="s">
        <v>2041</v>
      </c>
      <c r="I443" s="121" t="s">
        <v>2098</v>
      </c>
      <c r="J443" s="121">
        <v>0</v>
      </c>
      <c r="K443" s="121">
        <v>0</v>
      </c>
      <c r="L443" s="121">
        <v>0.25</v>
      </c>
      <c r="M443" s="121">
        <v>0.4</v>
      </c>
      <c r="N443" s="121">
        <v>0</v>
      </c>
      <c r="O443" s="121">
        <v>1.31</v>
      </c>
      <c r="P443" s="121">
        <v>0.5</v>
      </c>
      <c r="Q443" s="121">
        <v>0.65</v>
      </c>
      <c r="R443" s="121">
        <v>1.1499999999999999</v>
      </c>
      <c r="S443" s="121">
        <v>11.4756</v>
      </c>
      <c r="T443" s="121">
        <v>10.074</v>
      </c>
    </row>
    <row r="444" spans="1:20">
      <c r="A444" s="121">
        <v>443</v>
      </c>
      <c r="B444" s="121">
        <v>2288493</v>
      </c>
      <c r="C444" s="121" t="s">
        <v>2720</v>
      </c>
      <c r="D444" s="121" t="s">
        <v>2721</v>
      </c>
      <c r="E444" s="121" t="s">
        <v>2767</v>
      </c>
      <c r="F444" s="121" t="s">
        <v>2767</v>
      </c>
      <c r="G444" s="121" t="s">
        <v>2040</v>
      </c>
      <c r="H444" s="121" t="s">
        <v>2041</v>
      </c>
      <c r="I444" s="121" t="s">
        <v>2098</v>
      </c>
      <c r="J444" s="121">
        <v>0</v>
      </c>
      <c r="K444" s="121">
        <v>0</v>
      </c>
      <c r="L444" s="121">
        <v>0.25</v>
      </c>
      <c r="M444" s="121">
        <v>0.4</v>
      </c>
      <c r="N444" s="121">
        <v>0</v>
      </c>
      <c r="O444" s="121">
        <v>1.31</v>
      </c>
      <c r="P444" s="121">
        <v>0.5</v>
      </c>
      <c r="Q444" s="121">
        <v>0.65</v>
      </c>
      <c r="R444" s="121">
        <v>1.1499999999999999</v>
      </c>
      <c r="S444" s="121">
        <v>11.4756</v>
      </c>
      <c r="T444" s="121">
        <v>10.074</v>
      </c>
    </row>
    <row r="445" spans="1:20">
      <c r="A445" s="121">
        <v>444</v>
      </c>
      <c r="B445" s="121">
        <v>2264518</v>
      </c>
      <c r="C445" s="121" t="s">
        <v>2720</v>
      </c>
      <c r="D445" s="121" t="s">
        <v>2721</v>
      </c>
      <c r="E445" s="121" t="s">
        <v>2768</v>
      </c>
      <c r="F445" s="121" t="s">
        <v>2768</v>
      </c>
      <c r="G445" s="121" t="s">
        <v>2040</v>
      </c>
      <c r="H445" s="121" t="s">
        <v>2041</v>
      </c>
      <c r="I445" s="121" t="s">
        <v>2067</v>
      </c>
      <c r="J445" s="121">
        <v>0</v>
      </c>
      <c r="K445" s="121">
        <v>0</v>
      </c>
      <c r="L445" s="121">
        <v>5.859375E-2</v>
      </c>
      <c r="M445" s="121">
        <v>0.3</v>
      </c>
      <c r="N445" s="121">
        <v>0</v>
      </c>
      <c r="O445" s="121">
        <v>0.91</v>
      </c>
      <c r="P445" s="121">
        <v>0.5</v>
      </c>
      <c r="Q445" s="121">
        <v>0.35859374999999999</v>
      </c>
      <c r="R445" s="121">
        <v>0.85859375000000004</v>
      </c>
      <c r="S445" s="121">
        <v>7.9715999999999996</v>
      </c>
      <c r="T445" s="121">
        <v>7.5212812500000004</v>
      </c>
    </row>
    <row r="446" spans="1:20">
      <c r="A446" s="121">
        <v>445</v>
      </c>
      <c r="B446" s="121">
        <v>2214339</v>
      </c>
      <c r="C446" s="121" t="s">
        <v>2720</v>
      </c>
      <c r="D446" s="121" t="s">
        <v>2721</v>
      </c>
      <c r="E446" s="121" t="s">
        <v>2769</v>
      </c>
      <c r="F446" s="121" t="s">
        <v>2769</v>
      </c>
      <c r="G446" s="121" t="s">
        <v>2040</v>
      </c>
      <c r="H446" s="121" t="s">
        <v>2041</v>
      </c>
      <c r="I446" s="121" t="s">
        <v>2067</v>
      </c>
      <c r="J446" s="121">
        <v>0</v>
      </c>
      <c r="K446" s="121">
        <v>0</v>
      </c>
      <c r="L446" s="121">
        <v>3.125E-2</v>
      </c>
      <c r="M446" s="121">
        <v>0.3</v>
      </c>
      <c r="N446" s="121">
        <v>0</v>
      </c>
      <c r="O446" s="121">
        <v>1.1200000000000001</v>
      </c>
      <c r="P446" s="121">
        <v>0.5</v>
      </c>
      <c r="Q446" s="121">
        <v>0.33124999999999999</v>
      </c>
      <c r="R446" s="121">
        <v>0.83125000000000004</v>
      </c>
      <c r="S446" s="121">
        <v>9.8111999999999995</v>
      </c>
      <c r="T446" s="121">
        <v>7.2817499999999997</v>
      </c>
    </row>
    <row r="447" spans="1:20">
      <c r="A447" s="121">
        <v>446</v>
      </c>
      <c r="B447" s="121">
        <v>2293361</v>
      </c>
      <c r="C447" s="121" t="s">
        <v>2720</v>
      </c>
      <c r="D447" s="121" t="s">
        <v>2721</v>
      </c>
      <c r="E447" s="121" t="s">
        <v>2770</v>
      </c>
      <c r="F447" s="121" t="s">
        <v>2770</v>
      </c>
      <c r="G447" s="121" t="s">
        <v>2040</v>
      </c>
      <c r="H447" s="121" t="s">
        <v>2041</v>
      </c>
      <c r="I447" s="121" t="s">
        <v>2067</v>
      </c>
      <c r="J447" s="121">
        <v>0</v>
      </c>
      <c r="K447" s="121">
        <v>0</v>
      </c>
      <c r="L447" s="121">
        <v>3.90625E-3</v>
      </c>
      <c r="M447" s="121">
        <v>0.3</v>
      </c>
      <c r="N447" s="121">
        <v>0</v>
      </c>
      <c r="O447" s="121">
        <v>1.8</v>
      </c>
      <c r="P447" s="121">
        <v>0.5</v>
      </c>
      <c r="Q447" s="121">
        <v>0.30390624999999999</v>
      </c>
      <c r="R447" s="121">
        <v>0.80390625000000004</v>
      </c>
      <c r="S447" s="121">
        <v>15.768000000000001</v>
      </c>
      <c r="T447" s="121">
        <v>7.04221875</v>
      </c>
    </row>
    <row r="448" spans="1:20">
      <c r="A448" s="121">
        <v>447</v>
      </c>
      <c r="B448" s="121">
        <v>2193559</v>
      </c>
      <c r="C448" s="121" t="s">
        <v>2720</v>
      </c>
      <c r="D448" s="121" t="s">
        <v>2721</v>
      </c>
      <c r="E448" s="121" t="s">
        <v>2771</v>
      </c>
      <c r="F448" s="121" t="s">
        <v>2771</v>
      </c>
      <c r="G448" s="121" t="s">
        <v>2040</v>
      </c>
      <c r="H448" s="121" t="s">
        <v>2041</v>
      </c>
      <c r="I448" s="121" t="s">
        <v>2067</v>
      </c>
      <c r="J448" s="121">
        <v>0</v>
      </c>
      <c r="K448" s="121">
        <v>0</v>
      </c>
      <c r="L448" s="121">
        <v>3.125E-2</v>
      </c>
      <c r="M448" s="121">
        <v>0.3</v>
      </c>
      <c r="N448" s="121">
        <v>0</v>
      </c>
      <c r="O448" s="121">
        <v>1.85</v>
      </c>
      <c r="P448" s="121">
        <v>0.5</v>
      </c>
      <c r="Q448" s="121">
        <v>0.33124999999999999</v>
      </c>
      <c r="R448" s="121">
        <v>0.83125000000000004</v>
      </c>
      <c r="S448" s="121">
        <v>16.206</v>
      </c>
      <c r="T448" s="121">
        <v>7.2817499999999997</v>
      </c>
    </row>
    <row r="449" spans="1:20">
      <c r="A449" s="121">
        <v>448</v>
      </c>
      <c r="B449" s="121">
        <v>2193561</v>
      </c>
      <c r="C449" s="121" t="s">
        <v>2720</v>
      </c>
      <c r="D449" s="121" t="s">
        <v>2721</v>
      </c>
      <c r="E449" s="121" t="s">
        <v>2772</v>
      </c>
      <c r="F449" s="121" t="s">
        <v>2772</v>
      </c>
      <c r="G449" s="121" t="s">
        <v>2040</v>
      </c>
      <c r="H449" s="121" t="s">
        <v>2041</v>
      </c>
      <c r="I449" s="121" t="s">
        <v>2067</v>
      </c>
      <c r="J449" s="121">
        <v>0</v>
      </c>
      <c r="K449" s="121">
        <v>0</v>
      </c>
      <c r="L449" s="121">
        <v>3.125E-2</v>
      </c>
      <c r="M449" s="121">
        <v>0.3</v>
      </c>
      <c r="N449" s="121">
        <v>0</v>
      </c>
      <c r="O449" s="121">
        <v>1.85</v>
      </c>
      <c r="P449" s="121">
        <v>0.5</v>
      </c>
      <c r="Q449" s="121">
        <v>0.33124999999999999</v>
      </c>
      <c r="R449" s="121">
        <v>0.83125000000000004</v>
      </c>
      <c r="S449" s="121">
        <v>16.206</v>
      </c>
      <c r="T449" s="121">
        <v>7.2817499999999997</v>
      </c>
    </row>
    <row r="450" spans="1:20">
      <c r="A450" s="121">
        <v>449</v>
      </c>
      <c r="B450" s="121">
        <v>2193564</v>
      </c>
      <c r="C450" s="121" t="s">
        <v>2720</v>
      </c>
      <c r="D450" s="121" t="s">
        <v>2721</v>
      </c>
      <c r="E450" s="121" t="s">
        <v>2773</v>
      </c>
      <c r="F450" s="121" t="s">
        <v>2773</v>
      </c>
      <c r="G450" s="121" t="s">
        <v>2040</v>
      </c>
      <c r="H450" s="121" t="s">
        <v>2041</v>
      </c>
      <c r="I450" s="121" t="s">
        <v>2067</v>
      </c>
      <c r="J450" s="121">
        <v>0</v>
      </c>
      <c r="K450" s="121">
        <v>0</v>
      </c>
      <c r="L450" s="121">
        <v>3.125E-2</v>
      </c>
      <c r="M450" s="121">
        <v>0.3</v>
      </c>
      <c r="N450" s="121">
        <v>0</v>
      </c>
      <c r="O450" s="121">
        <v>1.81</v>
      </c>
      <c r="P450" s="121">
        <v>0.5</v>
      </c>
      <c r="Q450" s="121">
        <v>0.33124999999999999</v>
      </c>
      <c r="R450" s="121">
        <v>0.83125000000000004</v>
      </c>
      <c r="S450" s="121">
        <v>15.855600000000001</v>
      </c>
      <c r="T450" s="121">
        <v>7.2817499999999997</v>
      </c>
    </row>
    <row r="451" spans="1:20">
      <c r="A451" s="121">
        <v>450</v>
      </c>
      <c r="B451" s="121">
        <v>2304595</v>
      </c>
      <c r="C451" s="121" t="s">
        <v>2720</v>
      </c>
      <c r="D451" s="121" t="s">
        <v>2721</v>
      </c>
      <c r="E451" s="121" t="s">
        <v>2759</v>
      </c>
      <c r="F451" s="121" t="s">
        <v>2774</v>
      </c>
      <c r="G451" s="121" t="s">
        <v>2775</v>
      </c>
      <c r="H451" s="121" t="s">
        <v>2041</v>
      </c>
      <c r="I451" s="121" t="s">
        <v>2042</v>
      </c>
      <c r="J451" s="121">
        <v>0</v>
      </c>
      <c r="K451" s="121">
        <v>0</v>
      </c>
      <c r="L451" s="121">
        <v>0.244140625</v>
      </c>
      <c r="M451" s="121">
        <v>0</v>
      </c>
      <c r="N451" s="121">
        <v>0</v>
      </c>
      <c r="O451" s="121">
        <v>1.21</v>
      </c>
      <c r="P451" s="121">
        <v>0.5</v>
      </c>
      <c r="Q451" s="121">
        <v>0.244140625</v>
      </c>
      <c r="R451" s="121">
        <v>0.744140625</v>
      </c>
      <c r="S451" s="121">
        <v>10.599600000000001</v>
      </c>
      <c r="T451" s="121">
        <v>6.5186718749999999</v>
      </c>
    </row>
    <row r="452" spans="1:20">
      <c r="A452" s="121">
        <v>451</v>
      </c>
      <c r="B452" s="121">
        <v>2272170</v>
      </c>
      <c r="C452" s="121" t="s">
        <v>2720</v>
      </c>
      <c r="D452" s="121" t="s">
        <v>2721</v>
      </c>
      <c r="E452" s="121" t="s">
        <v>2776</v>
      </c>
      <c r="F452" s="121" t="s">
        <v>2776</v>
      </c>
      <c r="G452" s="121" t="s">
        <v>2040</v>
      </c>
      <c r="H452" s="121" t="s">
        <v>2041</v>
      </c>
      <c r="I452" s="121" t="s">
        <v>2067</v>
      </c>
      <c r="J452" s="121">
        <v>0</v>
      </c>
      <c r="K452" s="121">
        <v>0</v>
      </c>
      <c r="L452" s="121">
        <v>0</v>
      </c>
      <c r="M452" s="121">
        <v>0.3</v>
      </c>
      <c r="N452" s="121">
        <v>0</v>
      </c>
      <c r="O452" s="121">
        <v>2.19</v>
      </c>
      <c r="P452" s="121">
        <v>0.5</v>
      </c>
      <c r="Q452" s="121">
        <v>0.3</v>
      </c>
      <c r="R452" s="121">
        <v>0.8</v>
      </c>
      <c r="S452" s="121">
        <v>19.1844</v>
      </c>
      <c r="T452" s="121">
        <v>7.008</v>
      </c>
    </row>
    <row r="453" spans="1:20">
      <c r="A453" s="121">
        <v>452</v>
      </c>
      <c r="B453" s="121">
        <v>2194515</v>
      </c>
      <c r="C453" s="121" t="s">
        <v>2720</v>
      </c>
      <c r="D453" s="121" t="s">
        <v>2721</v>
      </c>
      <c r="E453" s="121" t="s">
        <v>2777</v>
      </c>
      <c r="F453" s="121" t="s">
        <v>2777</v>
      </c>
      <c r="G453" s="121" t="s">
        <v>2040</v>
      </c>
      <c r="H453" s="121" t="s">
        <v>2041</v>
      </c>
      <c r="I453" s="121" t="s">
        <v>2067</v>
      </c>
      <c r="J453" s="121">
        <v>0</v>
      </c>
      <c r="K453" s="121">
        <v>0</v>
      </c>
      <c r="L453" s="121">
        <v>3.125E-2</v>
      </c>
      <c r="M453" s="121">
        <v>0.3</v>
      </c>
      <c r="N453" s="121">
        <v>0</v>
      </c>
      <c r="O453" s="121">
        <v>2.1800000000000002</v>
      </c>
      <c r="P453" s="121">
        <v>0.5</v>
      </c>
      <c r="Q453" s="121">
        <v>0.33124999999999999</v>
      </c>
      <c r="R453" s="121">
        <v>0.83125000000000004</v>
      </c>
      <c r="S453" s="121">
        <v>19.096800000000002</v>
      </c>
      <c r="T453" s="121">
        <v>7.2817499999999997</v>
      </c>
    </row>
    <row r="454" spans="1:20">
      <c r="A454" s="121">
        <v>453</v>
      </c>
      <c r="B454" s="121">
        <v>2260487</v>
      </c>
      <c r="C454" s="121" t="s">
        <v>2778</v>
      </c>
      <c r="D454" s="121" t="s">
        <v>2779</v>
      </c>
      <c r="E454" s="121" t="s">
        <v>2780</v>
      </c>
      <c r="F454" s="121" t="s">
        <v>2781</v>
      </c>
      <c r="G454" s="121" t="s">
        <v>2040</v>
      </c>
      <c r="H454" s="121" t="s">
        <v>2375</v>
      </c>
      <c r="I454" s="121" t="s">
        <v>2782</v>
      </c>
      <c r="J454" s="121">
        <v>0</v>
      </c>
      <c r="K454" s="121">
        <v>0</v>
      </c>
      <c r="L454" s="121">
        <v>0</v>
      </c>
      <c r="M454" s="121">
        <v>0.2</v>
      </c>
      <c r="N454" s="121">
        <v>0</v>
      </c>
      <c r="O454" s="121">
        <v>1.1299999999999999</v>
      </c>
      <c r="P454" s="121">
        <v>0.7</v>
      </c>
      <c r="Q454" s="121">
        <v>0.2</v>
      </c>
      <c r="R454" s="121">
        <v>0.9</v>
      </c>
      <c r="S454" s="121">
        <v>9.8987999999999996</v>
      </c>
      <c r="T454" s="121">
        <v>7.8840000000000003</v>
      </c>
    </row>
    <row r="455" spans="1:20">
      <c r="A455" s="121">
        <v>454</v>
      </c>
      <c r="B455" s="121">
        <v>2260488</v>
      </c>
      <c r="C455" s="121" t="s">
        <v>2778</v>
      </c>
      <c r="D455" s="121" t="s">
        <v>2779</v>
      </c>
      <c r="E455" s="121" t="s">
        <v>2783</v>
      </c>
      <c r="F455" s="121" t="s">
        <v>2784</v>
      </c>
      <c r="G455" s="121" t="s">
        <v>2040</v>
      </c>
      <c r="H455" s="121" t="s">
        <v>2375</v>
      </c>
      <c r="I455" s="121" t="s">
        <v>2782</v>
      </c>
      <c r="J455" s="121">
        <v>0</v>
      </c>
      <c r="K455" s="121">
        <v>0</v>
      </c>
      <c r="L455" s="121">
        <v>0</v>
      </c>
      <c r="M455" s="121">
        <v>0.2</v>
      </c>
      <c r="N455" s="121">
        <v>0</v>
      </c>
      <c r="O455" s="121">
        <v>1.05</v>
      </c>
      <c r="P455" s="121">
        <v>0.7</v>
      </c>
      <c r="Q455" s="121">
        <v>0.2</v>
      </c>
      <c r="R455" s="121">
        <v>0.9</v>
      </c>
      <c r="S455" s="121">
        <v>9.1980000000000004</v>
      </c>
      <c r="T455" s="121">
        <v>7.8840000000000003</v>
      </c>
    </row>
    <row r="456" spans="1:20">
      <c r="A456" s="121">
        <v>455</v>
      </c>
      <c r="B456" s="121">
        <v>2291086</v>
      </c>
      <c r="C456" s="121" t="s">
        <v>2785</v>
      </c>
      <c r="D456" s="121" t="s">
        <v>2786</v>
      </c>
      <c r="E456" s="121" t="s">
        <v>2787</v>
      </c>
      <c r="F456" s="121" t="s">
        <v>2787</v>
      </c>
      <c r="G456" s="121" t="s">
        <v>2040</v>
      </c>
      <c r="H456" s="121" t="s">
        <v>2162</v>
      </c>
      <c r="I456" s="121" t="s">
        <v>2109</v>
      </c>
      <c r="J456" s="121">
        <v>0.1</v>
      </c>
      <c r="K456" s="121">
        <v>0</v>
      </c>
      <c r="L456" s="121">
        <v>0</v>
      </c>
      <c r="M456" s="121">
        <v>1.5</v>
      </c>
      <c r="N456" s="121">
        <v>0</v>
      </c>
      <c r="O456" s="121">
        <v>3.29</v>
      </c>
      <c r="P456" s="121">
        <v>0.3</v>
      </c>
      <c r="Q456" s="121">
        <v>1.6</v>
      </c>
      <c r="R456" s="121">
        <v>1.9</v>
      </c>
      <c r="S456" s="121">
        <v>28.820399999999999</v>
      </c>
      <c r="T456" s="121">
        <v>16.643999999999998</v>
      </c>
    </row>
    <row r="457" spans="1:20">
      <c r="A457" s="121">
        <v>456</v>
      </c>
      <c r="B457" s="121">
        <v>2235719</v>
      </c>
      <c r="C457" s="121" t="s">
        <v>2785</v>
      </c>
      <c r="D457" s="121" t="s">
        <v>2786</v>
      </c>
      <c r="E457" s="121" t="s">
        <v>2788</v>
      </c>
      <c r="F457" s="121" t="s">
        <v>2788</v>
      </c>
      <c r="G457" s="121" t="s">
        <v>2040</v>
      </c>
      <c r="H457" s="121" t="s">
        <v>2162</v>
      </c>
      <c r="I457" s="121" t="s">
        <v>2109</v>
      </c>
      <c r="J457" s="121">
        <v>0.1</v>
      </c>
      <c r="K457" s="121">
        <v>0</v>
      </c>
      <c r="L457" s="121">
        <v>0</v>
      </c>
      <c r="M457" s="121">
        <v>1.5</v>
      </c>
      <c r="N457" s="121">
        <v>0</v>
      </c>
      <c r="O457" s="121">
        <v>3.29</v>
      </c>
      <c r="P457" s="121">
        <v>0.3</v>
      </c>
      <c r="Q457" s="121">
        <v>1.6</v>
      </c>
      <c r="R457" s="121">
        <v>1.9</v>
      </c>
      <c r="S457" s="121">
        <v>28.820399999999999</v>
      </c>
      <c r="T457" s="121">
        <v>16.643999999999998</v>
      </c>
    </row>
    <row r="458" spans="1:20">
      <c r="A458" s="121">
        <v>457</v>
      </c>
      <c r="B458" s="121">
        <v>2235720</v>
      </c>
      <c r="C458" s="121" t="s">
        <v>2785</v>
      </c>
      <c r="D458" s="121" t="s">
        <v>2786</v>
      </c>
      <c r="E458" s="121" t="s">
        <v>2789</v>
      </c>
      <c r="F458" s="121" t="s">
        <v>2789</v>
      </c>
      <c r="G458" s="121" t="s">
        <v>2040</v>
      </c>
      <c r="H458" s="121" t="s">
        <v>2162</v>
      </c>
      <c r="I458" s="121" t="s">
        <v>2109</v>
      </c>
      <c r="J458" s="121">
        <v>0.1</v>
      </c>
      <c r="K458" s="121">
        <v>0</v>
      </c>
      <c r="L458" s="121">
        <v>0</v>
      </c>
      <c r="M458" s="121">
        <v>1.5</v>
      </c>
      <c r="N458" s="121">
        <v>0</v>
      </c>
      <c r="O458" s="121">
        <v>3.29</v>
      </c>
      <c r="P458" s="121">
        <v>0.3</v>
      </c>
      <c r="Q458" s="121">
        <v>1.6</v>
      </c>
      <c r="R458" s="121">
        <v>1.9</v>
      </c>
      <c r="S458" s="121">
        <v>28.820399999999999</v>
      </c>
      <c r="T458" s="121">
        <v>16.643999999999998</v>
      </c>
    </row>
    <row r="459" spans="1:20">
      <c r="A459" s="121">
        <v>458</v>
      </c>
      <c r="B459" s="121">
        <v>2263856</v>
      </c>
      <c r="C459" s="121" t="s">
        <v>2785</v>
      </c>
      <c r="D459" s="121" t="s">
        <v>2786</v>
      </c>
      <c r="E459" s="121" t="s">
        <v>2790</v>
      </c>
      <c r="F459" s="121" t="s">
        <v>2790</v>
      </c>
      <c r="G459" s="121" t="s">
        <v>2040</v>
      </c>
      <c r="H459" s="121" t="s">
        <v>2162</v>
      </c>
      <c r="I459" s="121" t="s">
        <v>2109</v>
      </c>
      <c r="J459" s="121">
        <v>0.1</v>
      </c>
      <c r="K459" s="121">
        <v>0</v>
      </c>
      <c r="L459" s="121">
        <v>0</v>
      </c>
      <c r="M459" s="121">
        <v>1.5</v>
      </c>
      <c r="N459" s="121">
        <v>0</v>
      </c>
      <c r="O459" s="121">
        <v>3.29</v>
      </c>
      <c r="P459" s="121">
        <v>0.3</v>
      </c>
      <c r="Q459" s="121">
        <v>1.6</v>
      </c>
      <c r="R459" s="121">
        <v>1.9</v>
      </c>
      <c r="S459" s="121">
        <v>28.820399999999999</v>
      </c>
      <c r="T459" s="121">
        <v>16.643999999999998</v>
      </c>
    </row>
    <row r="460" spans="1:20">
      <c r="A460" s="121">
        <v>459</v>
      </c>
      <c r="B460" s="121">
        <v>2263857</v>
      </c>
      <c r="C460" s="121" t="s">
        <v>2785</v>
      </c>
      <c r="D460" s="121" t="s">
        <v>2786</v>
      </c>
      <c r="E460" s="121" t="s">
        <v>2791</v>
      </c>
      <c r="F460" s="121" t="s">
        <v>2791</v>
      </c>
      <c r="G460" s="121" t="s">
        <v>2040</v>
      </c>
      <c r="H460" s="121" t="s">
        <v>2162</v>
      </c>
      <c r="I460" s="121" t="s">
        <v>2109</v>
      </c>
      <c r="J460" s="121">
        <v>0.1</v>
      </c>
      <c r="K460" s="121">
        <v>0</v>
      </c>
      <c r="L460" s="121">
        <v>0</v>
      </c>
      <c r="M460" s="121">
        <v>1.5</v>
      </c>
      <c r="N460" s="121">
        <v>0</v>
      </c>
      <c r="O460" s="121">
        <v>3.29</v>
      </c>
      <c r="P460" s="121">
        <v>0.3</v>
      </c>
      <c r="Q460" s="121">
        <v>1.6</v>
      </c>
      <c r="R460" s="121">
        <v>1.9</v>
      </c>
      <c r="S460" s="121">
        <v>28.820399999999999</v>
      </c>
      <c r="T460" s="121">
        <v>16.643999999999998</v>
      </c>
    </row>
    <row r="461" spans="1:20">
      <c r="A461" s="121">
        <v>460</v>
      </c>
      <c r="B461" s="121">
        <v>2263858</v>
      </c>
      <c r="C461" s="121" t="s">
        <v>2785</v>
      </c>
      <c r="D461" s="121" t="s">
        <v>2786</v>
      </c>
      <c r="E461" s="121" t="s">
        <v>2792</v>
      </c>
      <c r="F461" s="121" t="s">
        <v>2792</v>
      </c>
      <c r="G461" s="121" t="s">
        <v>2040</v>
      </c>
      <c r="H461" s="121" t="s">
        <v>2162</v>
      </c>
      <c r="I461" s="121" t="s">
        <v>2109</v>
      </c>
      <c r="J461" s="121">
        <v>0.1</v>
      </c>
      <c r="K461" s="121">
        <v>0</v>
      </c>
      <c r="L461" s="121">
        <v>0</v>
      </c>
      <c r="M461" s="121">
        <v>1.5</v>
      </c>
      <c r="N461" s="121">
        <v>0</v>
      </c>
      <c r="O461" s="121">
        <v>3.29</v>
      </c>
      <c r="P461" s="121">
        <v>0.3</v>
      </c>
      <c r="Q461" s="121">
        <v>1.6</v>
      </c>
      <c r="R461" s="121">
        <v>1.9</v>
      </c>
      <c r="S461" s="121">
        <v>28.820399999999999</v>
      </c>
      <c r="T461" s="121">
        <v>16.643999999999998</v>
      </c>
    </row>
    <row r="462" spans="1:20">
      <c r="A462" s="121">
        <v>461</v>
      </c>
      <c r="B462" s="121">
        <v>2291082</v>
      </c>
      <c r="C462" s="121" t="s">
        <v>2785</v>
      </c>
      <c r="D462" s="121" t="s">
        <v>2786</v>
      </c>
      <c r="E462" s="121" t="s">
        <v>2793</v>
      </c>
      <c r="F462" s="121" t="s">
        <v>2793</v>
      </c>
      <c r="G462" s="121" t="s">
        <v>2040</v>
      </c>
      <c r="H462" s="121" t="s">
        <v>2162</v>
      </c>
      <c r="I462" s="121" t="s">
        <v>2109</v>
      </c>
      <c r="J462" s="121">
        <v>0.15</v>
      </c>
      <c r="K462" s="121">
        <v>0</v>
      </c>
      <c r="L462" s="121">
        <v>0</v>
      </c>
      <c r="M462" s="121">
        <v>1.5</v>
      </c>
      <c r="N462" s="121">
        <v>0</v>
      </c>
      <c r="O462" s="121">
        <v>2.08</v>
      </c>
      <c r="P462" s="121">
        <v>0.3</v>
      </c>
      <c r="Q462" s="121">
        <v>1.65</v>
      </c>
      <c r="R462" s="121">
        <v>1.95</v>
      </c>
      <c r="S462" s="121">
        <v>18.220800000000001</v>
      </c>
      <c r="T462" s="121">
        <v>17.082000000000001</v>
      </c>
    </row>
    <row r="463" spans="1:20">
      <c r="A463" s="121">
        <v>462</v>
      </c>
      <c r="B463" s="121">
        <v>2276343</v>
      </c>
      <c r="C463" s="121" t="s">
        <v>2785</v>
      </c>
      <c r="D463" s="121" t="s">
        <v>2786</v>
      </c>
      <c r="E463" s="121" t="s">
        <v>2794</v>
      </c>
      <c r="F463" s="121" t="s">
        <v>2794</v>
      </c>
      <c r="G463" s="121" t="s">
        <v>2040</v>
      </c>
      <c r="H463" s="121" t="s">
        <v>2162</v>
      </c>
      <c r="I463" s="121" t="s">
        <v>2109</v>
      </c>
      <c r="J463" s="121">
        <v>0.15</v>
      </c>
      <c r="K463" s="121">
        <v>0</v>
      </c>
      <c r="L463" s="121">
        <v>0</v>
      </c>
      <c r="M463" s="121">
        <v>1.5</v>
      </c>
      <c r="N463" s="121">
        <v>0</v>
      </c>
      <c r="O463" s="121">
        <v>2.08</v>
      </c>
      <c r="P463" s="121">
        <v>0.3</v>
      </c>
      <c r="Q463" s="121">
        <v>1.65</v>
      </c>
      <c r="R463" s="121">
        <v>1.95</v>
      </c>
      <c r="S463" s="121">
        <v>18.220800000000001</v>
      </c>
      <c r="T463" s="121">
        <v>17.082000000000001</v>
      </c>
    </row>
    <row r="464" spans="1:20">
      <c r="A464" s="121">
        <v>463</v>
      </c>
      <c r="B464" s="121">
        <v>2291083</v>
      </c>
      <c r="C464" s="121" t="s">
        <v>2785</v>
      </c>
      <c r="D464" s="121" t="s">
        <v>2786</v>
      </c>
      <c r="E464" s="121" t="s">
        <v>2795</v>
      </c>
      <c r="F464" s="121" t="s">
        <v>2795</v>
      </c>
      <c r="G464" s="121" t="s">
        <v>2040</v>
      </c>
      <c r="H464" s="121" t="s">
        <v>2162</v>
      </c>
      <c r="I464" s="121" t="s">
        <v>2109</v>
      </c>
      <c r="J464" s="121">
        <v>0.15</v>
      </c>
      <c r="K464" s="121">
        <v>0</v>
      </c>
      <c r="L464" s="121">
        <v>0</v>
      </c>
      <c r="M464" s="121">
        <v>1.5</v>
      </c>
      <c r="N464" s="121">
        <v>0</v>
      </c>
      <c r="O464" s="121">
        <v>2.08</v>
      </c>
      <c r="P464" s="121">
        <v>0.3</v>
      </c>
      <c r="Q464" s="121">
        <v>1.65</v>
      </c>
      <c r="R464" s="121">
        <v>1.95</v>
      </c>
      <c r="S464" s="121">
        <v>18.220800000000001</v>
      </c>
      <c r="T464" s="121">
        <v>17.082000000000001</v>
      </c>
    </row>
    <row r="465" spans="1:20">
      <c r="A465" s="121">
        <v>464</v>
      </c>
      <c r="B465" s="121">
        <v>2276344</v>
      </c>
      <c r="C465" s="121" t="s">
        <v>2785</v>
      </c>
      <c r="D465" s="121" t="s">
        <v>2786</v>
      </c>
      <c r="E465" s="121" t="s">
        <v>2796</v>
      </c>
      <c r="F465" s="121" t="s">
        <v>2796</v>
      </c>
      <c r="G465" s="121" t="s">
        <v>2040</v>
      </c>
      <c r="H465" s="121" t="s">
        <v>2162</v>
      </c>
      <c r="I465" s="121" t="s">
        <v>2109</v>
      </c>
      <c r="J465" s="121">
        <v>0.15</v>
      </c>
      <c r="K465" s="121">
        <v>0</v>
      </c>
      <c r="L465" s="121">
        <v>0</v>
      </c>
      <c r="M465" s="121">
        <v>1.5</v>
      </c>
      <c r="N465" s="121">
        <v>0</v>
      </c>
      <c r="O465" s="121">
        <v>2.08</v>
      </c>
      <c r="P465" s="121">
        <v>0.3</v>
      </c>
      <c r="Q465" s="121">
        <v>1.65</v>
      </c>
      <c r="R465" s="121">
        <v>1.95</v>
      </c>
      <c r="S465" s="121">
        <v>18.220800000000001</v>
      </c>
      <c r="T465" s="121">
        <v>17.082000000000001</v>
      </c>
    </row>
    <row r="466" spans="1:20">
      <c r="A466" s="121">
        <v>465</v>
      </c>
      <c r="B466" s="121">
        <v>2291084</v>
      </c>
      <c r="C466" s="121" t="s">
        <v>2785</v>
      </c>
      <c r="D466" s="121" t="s">
        <v>2786</v>
      </c>
      <c r="E466" s="121" t="s">
        <v>2797</v>
      </c>
      <c r="F466" s="121" t="s">
        <v>2797</v>
      </c>
      <c r="G466" s="121" t="s">
        <v>2040</v>
      </c>
      <c r="H466" s="121" t="s">
        <v>2162</v>
      </c>
      <c r="I466" s="121" t="s">
        <v>2109</v>
      </c>
      <c r="J466" s="121">
        <v>0.15</v>
      </c>
      <c r="K466" s="121">
        <v>0</v>
      </c>
      <c r="L466" s="121">
        <v>0</v>
      </c>
      <c r="M466" s="121">
        <v>1.5</v>
      </c>
      <c r="N466" s="121">
        <v>0</v>
      </c>
      <c r="O466" s="121">
        <v>2.08</v>
      </c>
      <c r="P466" s="121">
        <v>0.3</v>
      </c>
      <c r="Q466" s="121">
        <v>1.65</v>
      </c>
      <c r="R466" s="121">
        <v>1.95</v>
      </c>
      <c r="S466" s="121">
        <v>18.220800000000001</v>
      </c>
      <c r="T466" s="121">
        <v>17.082000000000001</v>
      </c>
    </row>
    <row r="467" spans="1:20">
      <c r="A467" s="121">
        <v>466</v>
      </c>
      <c r="B467" s="121">
        <v>2276345</v>
      </c>
      <c r="C467" s="121" t="s">
        <v>2785</v>
      </c>
      <c r="D467" s="121" t="s">
        <v>2786</v>
      </c>
      <c r="E467" s="121" t="s">
        <v>2798</v>
      </c>
      <c r="F467" s="121" t="s">
        <v>2798</v>
      </c>
      <c r="G467" s="121" t="s">
        <v>2040</v>
      </c>
      <c r="H467" s="121" t="s">
        <v>2162</v>
      </c>
      <c r="I467" s="121" t="s">
        <v>2109</v>
      </c>
      <c r="J467" s="121">
        <v>0.15</v>
      </c>
      <c r="K467" s="121">
        <v>0</v>
      </c>
      <c r="L467" s="121">
        <v>0</v>
      </c>
      <c r="M467" s="121">
        <v>1.5</v>
      </c>
      <c r="N467" s="121">
        <v>0</v>
      </c>
      <c r="O467" s="121">
        <v>2.08</v>
      </c>
      <c r="P467" s="121">
        <v>0.3</v>
      </c>
      <c r="Q467" s="121">
        <v>1.65</v>
      </c>
      <c r="R467" s="121">
        <v>1.95</v>
      </c>
      <c r="S467" s="121">
        <v>18.220800000000001</v>
      </c>
      <c r="T467" s="121">
        <v>17.082000000000001</v>
      </c>
    </row>
    <row r="468" spans="1:20">
      <c r="A468" s="121">
        <v>467</v>
      </c>
      <c r="B468" s="121">
        <v>2276346</v>
      </c>
      <c r="C468" s="121" t="s">
        <v>2785</v>
      </c>
      <c r="D468" s="121" t="s">
        <v>2786</v>
      </c>
      <c r="E468" s="121" t="s">
        <v>2799</v>
      </c>
      <c r="F468" s="121" t="s">
        <v>2799</v>
      </c>
      <c r="G468" s="121" t="s">
        <v>2040</v>
      </c>
      <c r="H468" s="121" t="s">
        <v>2162</v>
      </c>
      <c r="I468" s="121" t="s">
        <v>2109</v>
      </c>
      <c r="J468" s="121">
        <v>0.15</v>
      </c>
      <c r="K468" s="121">
        <v>0</v>
      </c>
      <c r="L468" s="121">
        <v>0</v>
      </c>
      <c r="M468" s="121">
        <v>1.5</v>
      </c>
      <c r="N468" s="121">
        <v>0</v>
      </c>
      <c r="O468" s="121">
        <v>2.08</v>
      </c>
      <c r="P468" s="121">
        <v>0.3</v>
      </c>
      <c r="Q468" s="121">
        <v>1.65</v>
      </c>
      <c r="R468" s="121">
        <v>1.95</v>
      </c>
      <c r="S468" s="121">
        <v>18.220800000000001</v>
      </c>
      <c r="T468" s="121">
        <v>17.082000000000001</v>
      </c>
    </row>
    <row r="469" spans="1:20">
      <c r="A469" s="121">
        <v>468</v>
      </c>
      <c r="B469" s="121">
        <v>2291085</v>
      </c>
      <c r="C469" s="121" t="s">
        <v>2785</v>
      </c>
      <c r="D469" s="121" t="s">
        <v>2786</v>
      </c>
      <c r="E469" s="121" t="s">
        <v>2800</v>
      </c>
      <c r="F469" s="121" t="s">
        <v>2800</v>
      </c>
      <c r="G469" s="121" t="s">
        <v>2040</v>
      </c>
      <c r="H469" s="121" t="s">
        <v>2162</v>
      </c>
      <c r="I469" s="121" t="s">
        <v>2109</v>
      </c>
      <c r="J469" s="121">
        <v>0.15</v>
      </c>
      <c r="K469" s="121">
        <v>0</v>
      </c>
      <c r="L469" s="121">
        <v>0</v>
      </c>
      <c r="M469" s="121">
        <v>1.5</v>
      </c>
      <c r="N469" s="121">
        <v>0</v>
      </c>
      <c r="O469" s="121">
        <v>2.08</v>
      </c>
      <c r="P469" s="121">
        <v>0.3</v>
      </c>
      <c r="Q469" s="121">
        <v>1.65</v>
      </c>
      <c r="R469" s="121">
        <v>1.95</v>
      </c>
      <c r="S469" s="121">
        <v>18.220800000000001</v>
      </c>
      <c r="T469" s="121">
        <v>17.082000000000001</v>
      </c>
    </row>
    <row r="470" spans="1:20">
      <c r="A470" s="121">
        <v>469</v>
      </c>
      <c r="B470" s="121">
        <v>2301981</v>
      </c>
      <c r="C470" s="121" t="s">
        <v>2801</v>
      </c>
      <c r="D470" s="121" t="s">
        <v>2802</v>
      </c>
      <c r="E470" s="121" t="s">
        <v>2803</v>
      </c>
      <c r="F470" s="121" t="s">
        <v>2804</v>
      </c>
      <c r="G470" s="121" t="s">
        <v>2040</v>
      </c>
      <c r="H470" s="121" t="s">
        <v>2041</v>
      </c>
      <c r="I470" s="121" t="s">
        <v>2160</v>
      </c>
      <c r="J470" s="121">
        <v>0</v>
      </c>
      <c r="K470" s="121">
        <v>0.1</v>
      </c>
      <c r="L470" s="121">
        <v>0</v>
      </c>
      <c r="M470" s="121">
        <v>0.4</v>
      </c>
      <c r="N470" s="121">
        <v>0</v>
      </c>
      <c r="O470" s="121">
        <v>3.34</v>
      </c>
      <c r="P470" s="121">
        <v>0.5</v>
      </c>
      <c r="Q470" s="121">
        <v>0.5</v>
      </c>
      <c r="R470" s="121">
        <v>1</v>
      </c>
      <c r="S470" s="121">
        <v>29.258400000000002</v>
      </c>
      <c r="T470" s="121">
        <v>8.76</v>
      </c>
    </row>
    <row r="471" spans="1:20">
      <c r="A471" s="121">
        <v>470</v>
      </c>
      <c r="B471" s="121">
        <v>2305137</v>
      </c>
      <c r="C471" s="121" t="s">
        <v>2801</v>
      </c>
      <c r="D471" s="121" t="s">
        <v>2802</v>
      </c>
      <c r="E471" s="121" t="s">
        <v>2805</v>
      </c>
      <c r="F471" s="121" t="s">
        <v>2806</v>
      </c>
      <c r="G471" s="121" t="s">
        <v>2040</v>
      </c>
      <c r="H471" s="121" t="s">
        <v>2041</v>
      </c>
      <c r="I471" s="121" t="s">
        <v>2160</v>
      </c>
      <c r="J471" s="121">
        <v>0</v>
      </c>
      <c r="K471" s="121">
        <v>0</v>
      </c>
      <c r="L471" s="121">
        <v>0</v>
      </c>
      <c r="M471" s="121">
        <v>0.4</v>
      </c>
      <c r="N471" s="121">
        <v>0</v>
      </c>
      <c r="O471" s="121">
        <v>0.35</v>
      </c>
      <c r="P471" s="121">
        <v>0.5</v>
      </c>
      <c r="Q471" s="121">
        <v>0.4</v>
      </c>
      <c r="R471" s="121">
        <v>0.9</v>
      </c>
      <c r="S471" s="121">
        <v>3.0659999999999998</v>
      </c>
      <c r="T471" s="121">
        <v>7.8840000000000003</v>
      </c>
    </row>
    <row r="472" spans="1:20">
      <c r="A472" s="121">
        <v>471</v>
      </c>
      <c r="B472" s="121">
        <v>2274716</v>
      </c>
      <c r="C472" s="121" t="s">
        <v>2801</v>
      </c>
      <c r="D472" s="121" t="s">
        <v>2802</v>
      </c>
      <c r="E472" s="121" t="s">
        <v>2807</v>
      </c>
      <c r="F472" s="121" t="s">
        <v>2807</v>
      </c>
      <c r="G472" s="121" t="s">
        <v>2808</v>
      </c>
      <c r="H472" s="121" t="s">
        <v>2041</v>
      </c>
      <c r="I472" s="121" t="s">
        <v>2160</v>
      </c>
      <c r="J472" s="121">
        <v>0</v>
      </c>
      <c r="K472" s="121">
        <v>0.1</v>
      </c>
      <c r="L472" s="121">
        <v>0</v>
      </c>
      <c r="M472" s="121">
        <v>0.4</v>
      </c>
      <c r="N472" s="121">
        <v>0</v>
      </c>
      <c r="O472" s="121">
        <v>3.58</v>
      </c>
      <c r="P472" s="121">
        <v>0.5</v>
      </c>
      <c r="Q472" s="121">
        <v>0.5</v>
      </c>
      <c r="R472" s="121">
        <v>1</v>
      </c>
      <c r="S472" s="121">
        <v>31.360800000000001</v>
      </c>
      <c r="T472" s="121">
        <v>8.76</v>
      </c>
    </row>
    <row r="473" spans="1:20">
      <c r="A473" s="121">
        <v>472</v>
      </c>
      <c r="B473" s="121">
        <v>2285002</v>
      </c>
      <c r="C473" s="121" t="s">
        <v>2801</v>
      </c>
      <c r="D473" s="121" t="s">
        <v>306</v>
      </c>
      <c r="E473" s="121" t="s">
        <v>2809</v>
      </c>
      <c r="F473" s="121" t="s">
        <v>2810</v>
      </c>
      <c r="G473" s="121" t="s">
        <v>2040</v>
      </c>
      <c r="H473" s="121" t="s">
        <v>2041</v>
      </c>
      <c r="I473" s="121" t="s">
        <v>2160</v>
      </c>
      <c r="J473" s="121">
        <v>0</v>
      </c>
      <c r="K473" s="121">
        <v>0.1</v>
      </c>
      <c r="L473" s="121">
        <v>0</v>
      </c>
      <c r="M473" s="121">
        <v>0.4</v>
      </c>
      <c r="N473" s="121">
        <v>0</v>
      </c>
      <c r="O473" s="121">
        <v>2.0299999999999998</v>
      </c>
      <c r="P473" s="121">
        <v>0.5</v>
      </c>
      <c r="Q473" s="121">
        <v>0.5</v>
      </c>
      <c r="R473" s="121">
        <v>1</v>
      </c>
      <c r="S473" s="121">
        <v>17.782800000000002</v>
      </c>
      <c r="T473" s="121">
        <v>8.76</v>
      </c>
    </row>
    <row r="474" spans="1:20">
      <c r="A474" s="121">
        <v>473</v>
      </c>
      <c r="B474" s="121">
        <v>2284996</v>
      </c>
      <c r="C474" s="121" t="s">
        <v>2801</v>
      </c>
      <c r="D474" s="121" t="s">
        <v>306</v>
      </c>
      <c r="E474" s="121" t="s">
        <v>2811</v>
      </c>
      <c r="F474" s="121" t="s">
        <v>2812</v>
      </c>
      <c r="G474" s="121" t="s">
        <v>2040</v>
      </c>
      <c r="H474" s="121" t="s">
        <v>2041</v>
      </c>
      <c r="I474" s="121" t="s">
        <v>2160</v>
      </c>
      <c r="J474" s="121">
        <v>0</v>
      </c>
      <c r="K474" s="121">
        <v>0.1</v>
      </c>
      <c r="L474" s="121">
        <v>0</v>
      </c>
      <c r="M474" s="121">
        <v>0.4</v>
      </c>
      <c r="N474" s="121">
        <v>0</v>
      </c>
      <c r="O474" s="121">
        <v>1.93</v>
      </c>
      <c r="P474" s="121">
        <v>0.5</v>
      </c>
      <c r="Q474" s="121">
        <v>0.5</v>
      </c>
      <c r="R474" s="121">
        <v>1</v>
      </c>
      <c r="S474" s="121">
        <v>16.9068</v>
      </c>
      <c r="T474" s="121">
        <v>8.76</v>
      </c>
    </row>
    <row r="475" spans="1:20">
      <c r="A475" s="121">
        <v>474</v>
      </c>
      <c r="B475" s="121">
        <v>2243168</v>
      </c>
      <c r="C475" s="121" t="s">
        <v>2813</v>
      </c>
      <c r="D475" s="121" t="s">
        <v>2814</v>
      </c>
      <c r="E475" s="121" t="s">
        <v>2815</v>
      </c>
      <c r="F475" s="121" t="s">
        <v>2816</v>
      </c>
      <c r="G475" s="121" t="s">
        <v>2040</v>
      </c>
      <c r="H475" s="121" t="s">
        <v>2041</v>
      </c>
      <c r="I475" s="121" t="s">
        <v>2160</v>
      </c>
      <c r="J475" s="121">
        <v>0</v>
      </c>
      <c r="K475" s="121">
        <v>0</v>
      </c>
      <c r="L475" s="121">
        <v>0</v>
      </c>
      <c r="M475" s="121">
        <v>0.4</v>
      </c>
      <c r="N475" s="121">
        <v>0</v>
      </c>
      <c r="O475" s="121">
        <v>0.37</v>
      </c>
      <c r="P475" s="121">
        <v>0.5</v>
      </c>
      <c r="Q475" s="121">
        <v>0.4</v>
      </c>
      <c r="R475" s="121">
        <v>0.9</v>
      </c>
      <c r="S475" s="121">
        <v>3.2412000000000001</v>
      </c>
      <c r="T475" s="121">
        <v>7.8840000000000003</v>
      </c>
    </row>
    <row r="476" spans="1:20">
      <c r="A476" s="121">
        <v>475</v>
      </c>
      <c r="B476" s="121">
        <v>2243169</v>
      </c>
      <c r="C476" s="121" t="s">
        <v>2813</v>
      </c>
      <c r="D476" s="121" t="s">
        <v>2814</v>
      </c>
      <c r="E476" s="121" t="s">
        <v>2815</v>
      </c>
      <c r="F476" s="121" t="s">
        <v>2817</v>
      </c>
      <c r="G476" s="121" t="s">
        <v>2040</v>
      </c>
      <c r="H476" s="121" t="s">
        <v>2041</v>
      </c>
      <c r="I476" s="121" t="s">
        <v>2160</v>
      </c>
      <c r="J476" s="121">
        <v>0</v>
      </c>
      <c r="K476" s="121">
        <v>0</v>
      </c>
      <c r="L476" s="121">
        <v>0</v>
      </c>
      <c r="M476" s="121">
        <v>0.4</v>
      </c>
      <c r="N476" s="121">
        <v>0</v>
      </c>
      <c r="O476" s="121">
        <v>0.39</v>
      </c>
      <c r="P476" s="121">
        <v>0.5</v>
      </c>
      <c r="Q476" s="121">
        <v>0.4</v>
      </c>
      <c r="R476" s="121">
        <v>0.9</v>
      </c>
      <c r="S476" s="121">
        <v>3.4163999999999999</v>
      </c>
      <c r="T476" s="121">
        <v>7.8840000000000003</v>
      </c>
    </row>
    <row r="477" spans="1:20">
      <c r="A477" s="121">
        <v>476</v>
      </c>
      <c r="B477" s="121">
        <v>2217118</v>
      </c>
      <c r="C477" s="121" t="s">
        <v>2813</v>
      </c>
      <c r="D477" s="121" t="s">
        <v>2814</v>
      </c>
      <c r="E477" s="121" t="s">
        <v>2815</v>
      </c>
      <c r="F477" s="121" t="s">
        <v>2818</v>
      </c>
      <c r="G477" s="121" t="s">
        <v>2819</v>
      </c>
      <c r="H477" s="121" t="s">
        <v>2041</v>
      </c>
      <c r="I477" s="121" t="s">
        <v>2098</v>
      </c>
      <c r="J477" s="121">
        <v>0</v>
      </c>
      <c r="K477" s="121">
        <v>0</v>
      </c>
      <c r="L477" s="121">
        <v>0</v>
      </c>
      <c r="M477" s="121">
        <v>0.4</v>
      </c>
      <c r="N477" s="121">
        <v>0</v>
      </c>
      <c r="O477" s="121">
        <v>1.35</v>
      </c>
      <c r="P477" s="121">
        <v>0.5</v>
      </c>
      <c r="Q477" s="121">
        <v>0.4</v>
      </c>
      <c r="R477" s="121">
        <v>0.9</v>
      </c>
      <c r="S477" s="121">
        <v>11.826000000000001</v>
      </c>
      <c r="T477" s="121">
        <v>7.8840000000000003</v>
      </c>
    </row>
    <row r="478" spans="1:20">
      <c r="A478" s="121">
        <v>477</v>
      </c>
      <c r="B478" s="121">
        <v>2212089</v>
      </c>
      <c r="C478" s="121" t="s">
        <v>2813</v>
      </c>
      <c r="D478" s="121" t="s">
        <v>2814</v>
      </c>
      <c r="E478" s="121" t="s">
        <v>2815</v>
      </c>
      <c r="F478" s="121" t="s">
        <v>2820</v>
      </c>
      <c r="G478" s="121" t="s">
        <v>2040</v>
      </c>
      <c r="H478" s="121" t="s">
        <v>2041</v>
      </c>
      <c r="I478" s="121" t="s">
        <v>2098</v>
      </c>
      <c r="J478" s="121">
        <v>0</v>
      </c>
      <c r="K478" s="121">
        <v>0</v>
      </c>
      <c r="L478" s="121">
        <v>0</v>
      </c>
      <c r="M478" s="121">
        <v>0.4</v>
      </c>
      <c r="N478" s="121">
        <v>0</v>
      </c>
      <c r="O478" s="121">
        <v>0.68</v>
      </c>
      <c r="P478" s="121">
        <v>0.5</v>
      </c>
      <c r="Q478" s="121">
        <v>0.4</v>
      </c>
      <c r="R478" s="121">
        <v>0.9</v>
      </c>
      <c r="S478" s="121">
        <v>5.9568000000000003</v>
      </c>
      <c r="T478" s="121">
        <v>7.8840000000000003</v>
      </c>
    </row>
    <row r="479" spans="1:20">
      <c r="A479" s="121">
        <v>478</v>
      </c>
      <c r="B479" s="121">
        <v>2305440</v>
      </c>
      <c r="C479" s="121" t="s">
        <v>2813</v>
      </c>
      <c r="D479" s="121" t="s">
        <v>2814</v>
      </c>
      <c r="E479" s="121" t="s">
        <v>2821</v>
      </c>
      <c r="F479" s="121" t="s">
        <v>2822</v>
      </c>
      <c r="G479" s="121" t="s">
        <v>2040</v>
      </c>
      <c r="H479" s="121" t="s">
        <v>2041</v>
      </c>
      <c r="I479" s="121" t="s">
        <v>2098</v>
      </c>
      <c r="J479" s="121">
        <v>0</v>
      </c>
      <c r="K479" s="121">
        <v>0</v>
      </c>
      <c r="L479" s="121">
        <v>0.5</v>
      </c>
      <c r="M479" s="121">
        <v>0.4</v>
      </c>
      <c r="N479" s="121">
        <v>0</v>
      </c>
      <c r="O479" s="121">
        <v>0.56000000000000005</v>
      </c>
      <c r="P479" s="121">
        <v>0.5</v>
      </c>
      <c r="Q479" s="121">
        <v>0.9</v>
      </c>
      <c r="R479" s="121">
        <v>1.4</v>
      </c>
      <c r="S479" s="121">
        <v>4.9055999999999997</v>
      </c>
      <c r="T479" s="121">
        <v>12.263999999999999</v>
      </c>
    </row>
    <row r="480" spans="1:20">
      <c r="A480" s="121">
        <v>479</v>
      </c>
      <c r="B480" s="121">
        <v>2301811</v>
      </c>
      <c r="C480" s="121" t="s">
        <v>2813</v>
      </c>
      <c r="D480" s="121" t="s">
        <v>2814</v>
      </c>
      <c r="E480" s="121" t="s">
        <v>2823</v>
      </c>
      <c r="F480" s="121" t="s">
        <v>2823</v>
      </c>
      <c r="G480" s="121" t="s">
        <v>2824</v>
      </c>
      <c r="H480" s="121" t="s">
        <v>2041</v>
      </c>
      <c r="I480" s="121" t="s">
        <v>2067</v>
      </c>
      <c r="J480" s="121">
        <v>0</v>
      </c>
      <c r="K480" s="121">
        <v>0</v>
      </c>
      <c r="L480" s="121">
        <v>0</v>
      </c>
      <c r="M480" s="121">
        <v>0.3</v>
      </c>
      <c r="N480" s="121">
        <v>0</v>
      </c>
      <c r="O480" s="121">
        <v>0.05</v>
      </c>
      <c r="P480" s="121">
        <v>0.5</v>
      </c>
      <c r="Q480" s="121">
        <v>0.3</v>
      </c>
      <c r="R480" s="121">
        <v>0.8</v>
      </c>
      <c r="S480" s="121">
        <v>0.438</v>
      </c>
      <c r="T480" s="121">
        <v>7.008</v>
      </c>
    </row>
    <row r="481" spans="1:20">
      <c r="A481" s="121">
        <v>480</v>
      </c>
      <c r="B481" s="121">
        <v>2203931</v>
      </c>
      <c r="C481" s="121" t="s">
        <v>2825</v>
      </c>
      <c r="D481" s="121" t="s">
        <v>2826</v>
      </c>
      <c r="E481" s="121" t="s">
        <v>2827</v>
      </c>
      <c r="F481" s="121" t="s">
        <v>2828</v>
      </c>
      <c r="G481" s="121" t="s">
        <v>2040</v>
      </c>
      <c r="H481" s="121" t="s">
        <v>2056</v>
      </c>
      <c r="I481" s="121" t="s">
        <v>2067</v>
      </c>
      <c r="J481" s="121">
        <v>0</v>
      </c>
      <c r="K481" s="121">
        <v>0</v>
      </c>
      <c r="L481" s="121">
        <v>0</v>
      </c>
      <c r="M481" s="121">
        <v>0.3</v>
      </c>
      <c r="N481" s="121">
        <v>0</v>
      </c>
      <c r="O481" s="121">
        <v>0.43</v>
      </c>
      <c r="P481" s="121">
        <v>0.7</v>
      </c>
      <c r="Q481" s="121">
        <v>0.3</v>
      </c>
      <c r="R481" s="121">
        <v>1</v>
      </c>
      <c r="S481" s="121">
        <v>3.7667999999999999</v>
      </c>
      <c r="T481" s="121">
        <v>8.76</v>
      </c>
    </row>
    <row r="482" spans="1:20">
      <c r="A482" s="121">
        <v>481</v>
      </c>
      <c r="B482" s="121">
        <v>2203932</v>
      </c>
      <c r="C482" s="121" t="s">
        <v>2825</v>
      </c>
      <c r="D482" s="121" t="s">
        <v>2826</v>
      </c>
      <c r="E482" s="121" t="s">
        <v>2827</v>
      </c>
      <c r="F482" s="121" t="s">
        <v>2829</v>
      </c>
      <c r="G482" s="121" t="s">
        <v>2040</v>
      </c>
      <c r="H482" s="121" t="s">
        <v>2056</v>
      </c>
      <c r="I482" s="121" t="s">
        <v>2067</v>
      </c>
      <c r="J482" s="121">
        <v>0</v>
      </c>
      <c r="K482" s="121">
        <v>0</v>
      </c>
      <c r="L482" s="121">
        <v>0</v>
      </c>
      <c r="M482" s="121">
        <v>0.3</v>
      </c>
      <c r="N482" s="121">
        <v>0</v>
      </c>
      <c r="O482" s="121">
        <v>0.43</v>
      </c>
      <c r="P482" s="121">
        <v>0.7</v>
      </c>
      <c r="Q482" s="121">
        <v>0.3</v>
      </c>
      <c r="R482" s="121">
        <v>1</v>
      </c>
      <c r="S482" s="121">
        <v>3.7667999999999999</v>
      </c>
      <c r="T482" s="121">
        <v>8.76</v>
      </c>
    </row>
    <row r="483" spans="1:20">
      <c r="A483" s="121">
        <v>482</v>
      </c>
      <c r="B483" s="121">
        <v>2248731</v>
      </c>
      <c r="C483" s="121" t="s">
        <v>2830</v>
      </c>
      <c r="D483" s="121" t="s">
        <v>2831</v>
      </c>
      <c r="E483" s="121" t="s">
        <v>2832</v>
      </c>
      <c r="F483" s="121" t="s">
        <v>2833</v>
      </c>
      <c r="G483" s="121" t="s">
        <v>2040</v>
      </c>
      <c r="H483" s="121" t="s">
        <v>2041</v>
      </c>
      <c r="I483" s="121" t="s">
        <v>2098</v>
      </c>
      <c r="J483" s="121">
        <v>0</v>
      </c>
      <c r="K483" s="121">
        <v>0</v>
      </c>
      <c r="L483" s="121">
        <v>0</v>
      </c>
      <c r="M483" s="121">
        <v>0.4</v>
      </c>
      <c r="N483" s="121">
        <v>0</v>
      </c>
      <c r="O483" s="121">
        <v>2.37</v>
      </c>
      <c r="P483" s="121">
        <v>0.5</v>
      </c>
      <c r="Q483" s="121">
        <v>0.4</v>
      </c>
      <c r="R483" s="121">
        <v>0.9</v>
      </c>
      <c r="S483" s="121">
        <v>20.761199999999999</v>
      </c>
      <c r="T483" s="121">
        <v>7.8840000000000003</v>
      </c>
    </row>
    <row r="484" spans="1:20">
      <c r="A484" s="121">
        <v>483</v>
      </c>
      <c r="B484" s="121">
        <v>2291753</v>
      </c>
      <c r="C484" s="121" t="s">
        <v>2834</v>
      </c>
      <c r="D484" s="121" t="s">
        <v>2835</v>
      </c>
      <c r="E484" s="121" t="s">
        <v>2836</v>
      </c>
      <c r="F484" s="121" t="s">
        <v>2837</v>
      </c>
      <c r="G484" s="121" t="s">
        <v>2040</v>
      </c>
      <c r="H484" s="121" t="s">
        <v>2056</v>
      </c>
      <c r="I484" s="121" t="s">
        <v>2067</v>
      </c>
      <c r="J484" s="121">
        <v>0</v>
      </c>
      <c r="K484" s="121">
        <v>0</v>
      </c>
      <c r="L484" s="121">
        <v>0</v>
      </c>
      <c r="M484" s="121">
        <v>0.3</v>
      </c>
      <c r="N484" s="121">
        <v>0</v>
      </c>
      <c r="O484" s="121">
        <v>1.28</v>
      </c>
      <c r="P484" s="121">
        <v>0.7</v>
      </c>
      <c r="Q484" s="121">
        <v>0.3</v>
      </c>
      <c r="R484" s="121">
        <v>1</v>
      </c>
      <c r="S484" s="121">
        <v>11.2128</v>
      </c>
      <c r="T484" s="121">
        <v>8.76</v>
      </c>
    </row>
    <row r="485" spans="1:20">
      <c r="A485" s="121">
        <v>484</v>
      </c>
      <c r="B485" s="121">
        <v>2303299</v>
      </c>
      <c r="C485" s="121" t="s">
        <v>2834</v>
      </c>
      <c r="D485" s="121" t="s">
        <v>2835</v>
      </c>
      <c r="E485" s="121" t="s">
        <v>2836</v>
      </c>
      <c r="F485" s="121" t="s">
        <v>2838</v>
      </c>
      <c r="G485" s="121" t="s">
        <v>2040</v>
      </c>
      <c r="H485" s="121" t="s">
        <v>2056</v>
      </c>
      <c r="I485" s="121" t="s">
        <v>2067</v>
      </c>
      <c r="J485" s="121">
        <v>0</v>
      </c>
      <c r="K485" s="121">
        <v>0</v>
      </c>
      <c r="L485" s="121">
        <v>0</v>
      </c>
      <c r="M485" s="121">
        <v>0.3</v>
      </c>
      <c r="N485" s="121">
        <v>0</v>
      </c>
      <c r="O485" s="121">
        <v>1.62</v>
      </c>
      <c r="P485" s="121">
        <v>0.7</v>
      </c>
      <c r="Q485" s="121">
        <v>0.3</v>
      </c>
      <c r="R485" s="121">
        <v>1</v>
      </c>
      <c r="S485" s="121">
        <v>14.1912</v>
      </c>
      <c r="T485" s="121">
        <v>8.76</v>
      </c>
    </row>
    <row r="486" spans="1:20">
      <c r="A486" s="121">
        <v>485</v>
      </c>
      <c r="B486" s="121">
        <v>2298085</v>
      </c>
      <c r="C486" s="121" t="s">
        <v>2834</v>
      </c>
      <c r="D486" s="121" t="s">
        <v>2835</v>
      </c>
      <c r="E486" s="121" t="s">
        <v>2839</v>
      </c>
      <c r="F486" s="121" t="s">
        <v>2840</v>
      </c>
      <c r="G486" s="121" t="s">
        <v>2841</v>
      </c>
      <c r="H486" s="121" t="s">
        <v>2056</v>
      </c>
      <c r="I486" s="121" t="s">
        <v>2109</v>
      </c>
      <c r="J486" s="121">
        <v>0</v>
      </c>
      <c r="K486" s="121">
        <v>0</v>
      </c>
      <c r="L486" s="121">
        <v>0</v>
      </c>
      <c r="M486" s="121">
        <v>1.5</v>
      </c>
      <c r="N486" s="121">
        <v>0</v>
      </c>
      <c r="O486" s="121">
        <v>7.92</v>
      </c>
      <c r="P486" s="121">
        <v>0.7</v>
      </c>
      <c r="Q486" s="121">
        <v>1.5</v>
      </c>
      <c r="R486" s="121">
        <v>2.2000000000000002</v>
      </c>
      <c r="S486" s="121">
        <v>69.379199999999997</v>
      </c>
      <c r="T486" s="121">
        <v>19.271999999999998</v>
      </c>
    </row>
    <row r="487" spans="1:20">
      <c r="A487" s="121">
        <v>486</v>
      </c>
      <c r="B487" s="121">
        <v>2293141</v>
      </c>
      <c r="C487" s="121" t="s">
        <v>306</v>
      </c>
      <c r="D487" s="121" t="s">
        <v>307</v>
      </c>
      <c r="E487" s="121" t="s">
        <v>2842</v>
      </c>
      <c r="F487" s="121" t="s">
        <v>2843</v>
      </c>
      <c r="G487" s="121" t="s">
        <v>2040</v>
      </c>
      <c r="H487" s="121" t="s">
        <v>2162</v>
      </c>
      <c r="I487" s="121" t="s">
        <v>2057</v>
      </c>
      <c r="J487" s="121">
        <v>0.25</v>
      </c>
      <c r="K487" s="121">
        <v>0.1</v>
      </c>
      <c r="L487" s="121">
        <v>0.125</v>
      </c>
      <c r="M487" s="121">
        <v>0.3</v>
      </c>
      <c r="N487" s="121">
        <v>0.1</v>
      </c>
      <c r="O487" s="121">
        <v>1.27</v>
      </c>
      <c r="P487" s="121">
        <v>0.3</v>
      </c>
      <c r="Q487" s="121">
        <v>0.875</v>
      </c>
      <c r="R487" s="121">
        <v>1.175</v>
      </c>
      <c r="S487" s="121">
        <v>11.1252</v>
      </c>
      <c r="T487" s="121">
        <v>10.292999999999999</v>
      </c>
    </row>
    <row r="488" spans="1:20">
      <c r="A488" s="121">
        <v>487</v>
      </c>
      <c r="B488" s="121">
        <v>2293142</v>
      </c>
      <c r="C488" s="121" t="s">
        <v>306</v>
      </c>
      <c r="D488" s="121" t="s">
        <v>307</v>
      </c>
      <c r="E488" s="121" t="s">
        <v>2844</v>
      </c>
      <c r="F488" s="121" t="s">
        <v>2845</v>
      </c>
      <c r="G488" s="121" t="s">
        <v>2040</v>
      </c>
      <c r="H488" s="121" t="s">
        <v>2162</v>
      </c>
      <c r="I488" s="121" t="s">
        <v>2057</v>
      </c>
      <c r="J488" s="121">
        <v>0.25</v>
      </c>
      <c r="K488" s="121">
        <v>0.1</v>
      </c>
      <c r="L488" s="121">
        <v>0.125</v>
      </c>
      <c r="M488" s="121">
        <v>0.3</v>
      </c>
      <c r="N488" s="121">
        <v>0.1</v>
      </c>
      <c r="O488" s="121">
        <v>1.19</v>
      </c>
      <c r="P488" s="121">
        <v>0.3</v>
      </c>
      <c r="Q488" s="121">
        <v>0.875</v>
      </c>
      <c r="R488" s="121">
        <v>1.175</v>
      </c>
      <c r="S488" s="121">
        <v>10.4244</v>
      </c>
      <c r="T488" s="121">
        <v>10.292999999999999</v>
      </c>
    </row>
    <row r="489" spans="1:20">
      <c r="A489" s="121">
        <v>488</v>
      </c>
      <c r="B489" s="121">
        <v>2186493</v>
      </c>
      <c r="C489" s="121" t="s">
        <v>306</v>
      </c>
      <c r="D489" s="121" t="s">
        <v>312</v>
      </c>
      <c r="E489" s="121" t="s">
        <v>2846</v>
      </c>
      <c r="F489" s="121" t="s">
        <v>2847</v>
      </c>
      <c r="G489" s="121" t="s">
        <v>2848</v>
      </c>
      <c r="H489" s="121" t="s">
        <v>2162</v>
      </c>
      <c r="I489" s="121" t="s">
        <v>2067</v>
      </c>
      <c r="J489" s="121">
        <v>0</v>
      </c>
      <c r="K489" s="121">
        <v>0</v>
      </c>
      <c r="L489" s="121">
        <v>7.8125E-3</v>
      </c>
      <c r="M489" s="121">
        <v>0.3</v>
      </c>
      <c r="N489" s="121">
        <v>0</v>
      </c>
      <c r="O489" s="121">
        <v>1.07</v>
      </c>
      <c r="P489" s="121">
        <v>0.3</v>
      </c>
      <c r="Q489" s="121">
        <v>0.30781249999999999</v>
      </c>
      <c r="R489" s="121">
        <v>0.60781249999999998</v>
      </c>
      <c r="S489" s="121">
        <v>9.3732000000000006</v>
      </c>
      <c r="T489" s="121">
        <v>5.3244375000000002</v>
      </c>
    </row>
    <row r="490" spans="1:20">
      <c r="A490" s="121">
        <v>489</v>
      </c>
      <c r="B490" s="121">
        <v>2186485</v>
      </c>
      <c r="C490" s="121" t="s">
        <v>306</v>
      </c>
      <c r="D490" s="121" t="s">
        <v>312</v>
      </c>
      <c r="E490" s="121" t="s">
        <v>2849</v>
      </c>
      <c r="F490" s="121" t="s">
        <v>2850</v>
      </c>
      <c r="G490" s="121" t="s">
        <v>2851</v>
      </c>
      <c r="H490" s="121" t="s">
        <v>2162</v>
      </c>
      <c r="I490" s="121" t="s">
        <v>2067</v>
      </c>
      <c r="J490" s="121">
        <v>0.05</v>
      </c>
      <c r="K490" s="121">
        <v>0</v>
      </c>
      <c r="L490" s="121">
        <v>3.125E-2</v>
      </c>
      <c r="M490" s="121">
        <v>0.3</v>
      </c>
      <c r="N490" s="121">
        <v>0.1</v>
      </c>
      <c r="O490" s="121">
        <v>0.57999999999999996</v>
      </c>
      <c r="P490" s="121">
        <v>0.3</v>
      </c>
      <c r="Q490" s="121">
        <v>0.48125000000000001</v>
      </c>
      <c r="R490" s="121">
        <v>0.78125</v>
      </c>
      <c r="S490" s="121">
        <v>5.0808</v>
      </c>
      <c r="T490" s="121">
        <v>6.84375</v>
      </c>
    </row>
    <row r="491" spans="1:20">
      <c r="A491" s="121">
        <v>490</v>
      </c>
      <c r="B491" s="121">
        <v>2214663</v>
      </c>
      <c r="C491" s="121" t="s">
        <v>306</v>
      </c>
      <c r="D491" s="121" t="s">
        <v>312</v>
      </c>
      <c r="E491" s="121" t="s">
        <v>2852</v>
      </c>
      <c r="F491" s="121" t="s">
        <v>2853</v>
      </c>
      <c r="G491" s="121" t="s">
        <v>2854</v>
      </c>
      <c r="H491" s="121" t="s">
        <v>2162</v>
      </c>
      <c r="I491" s="121" t="s">
        <v>2057</v>
      </c>
      <c r="J491" s="121">
        <v>0</v>
      </c>
      <c r="K491" s="121">
        <v>0.1</v>
      </c>
      <c r="L491" s="121">
        <v>3.125E-2</v>
      </c>
      <c r="M491" s="121">
        <v>0.3</v>
      </c>
      <c r="N491" s="121">
        <v>0.1</v>
      </c>
      <c r="O491" s="121">
        <v>1.1399999999999999</v>
      </c>
      <c r="P491" s="121">
        <v>0.3</v>
      </c>
      <c r="Q491" s="121">
        <v>0.53125</v>
      </c>
      <c r="R491" s="121">
        <v>0.83125000000000004</v>
      </c>
      <c r="S491" s="121">
        <v>9.9863999999999997</v>
      </c>
      <c r="T491" s="121">
        <v>7.2817499999999997</v>
      </c>
    </row>
    <row r="492" spans="1:20">
      <c r="A492" s="121">
        <v>491</v>
      </c>
      <c r="B492" s="121">
        <v>2186500</v>
      </c>
      <c r="C492" s="121" t="s">
        <v>306</v>
      </c>
      <c r="D492" s="121" t="s">
        <v>312</v>
      </c>
      <c r="E492" s="121" t="s">
        <v>2855</v>
      </c>
      <c r="F492" s="121" t="s">
        <v>2856</v>
      </c>
      <c r="G492" s="121" t="s">
        <v>2857</v>
      </c>
      <c r="H492" s="121" t="s">
        <v>2162</v>
      </c>
      <c r="I492" s="121" t="s">
        <v>2067</v>
      </c>
      <c r="J492" s="121">
        <v>0</v>
      </c>
      <c r="K492" s="121">
        <v>0</v>
      </c>
      <c r="L492" s="121">
        <v>3.125E-2</v>
      </c>
      <c r="M492" s="121">
        <v>0.3</v>
      </c>
      <c r="N492" s="121">
        <v>0.1</v>
      </c>
      <c r="O492" s="121">
        <v>1.17</v>
      </c>
      <c r="P492" s="121">
        <v>0.3</v>
      </c>
      <c r="Q492" s="121">
        <v>0.43125000000000002</v>
      </c>
      <c r="R492" s="121">
        <v>0.73124999999999996</v>
      </c>
      <c r="S492" s="121">
        <v>10.2492</v>
      </c>
      <c r="T492" s="121">
        <v>6.4057500000000003</v>
      </c>
    </row>
    <row r="493" spans="1:20">
      <c r="A493" s="121">
        <v>492</v>
      </c>
      <c r="B493" s="121">
        <v>2210613</v>
      </c>
      <c r="C493" s="121" t="s">
        <v>306</v>
      </c>
      <c r="D493" s="121" t="s">
        <v>312</v>
      </c>
      <c r="E493" s="121" t="s">
        <v>2858</v>
      </c>
      <c r="F493" s="121" t="s">
        <v>2859</v>
      </c>
      <c r="G493" s="121" t="s">
        <v>2040</v>
      </c>
      <c r="H493" s="121" t="s">
        <v>2226</v>
      </c>
      <c r="I493" s="121" t="s">
        <v>2057</v>
      </c>
      <c r="J493" s="121">
        <v>0.05</v>
      </c>
      <c r="K493" s="121">
        <v>0</v>
      </c>
      <c r="L493" s="121">
        <v>3.125E-2</v>
      </c>
      <c r="M493" s="121">
        <v>0.3</v>
      </c>
      <c r="N493" s="121">
        <v>0</v>
      </c>
      <c r="O493" s="121">
        <v>0.95</v>
      </c>
      <c r="P493" s="121">
        <v>0.3</v>
      </c>
      <c r="Q493" s="121">
        <v>0.38124999999999998</v>
      </c>
      <c r="R493" s="121">
        <v>0.68125000000000002</v>
      </c>
      <c r="S493" s="121">
        <v>8.3219999999999992</v>
      </c>
      <c r="T493" s="121">
        <v>5.9677499999999997</v>
      </c>
    </row>
    <row r="494" spans="1:20">
      <c r="A494" s="121">
        <v>493</v>
      </c>
      <c r="B494" s="121">
        <v>2215723</v>
      </c>
      <c r="C494" s="121" t="s">
        <v>306</v>
      </c>
      <c r="D494" s="121" t="s">
        <v>312</v>
      </c>
      <c r="E494" s="121" t="s">
        <v>2860</v>
      </c>
      <c r="F494" s="121" t="s">
        <v>2861</v>
      </c>
      <c r="G494" s="121" t="s">
        <v>2862</v>
      </c>
      <c r="H494" s="121" t="s">
        <v>2162</v>
      </c>
      <c r="I494" s="121" t="s">
        <v>2057</v>
      </c>
      <c r="J494" s="121">
        <v>0.05</v>
      </c>
      <c r="K494" s="121">
        <v>0.1</v>
      </c>
      <c r="L494" s="121">
        <v>3.125E-2</v>
      </c>
      <c r="M494" s="121">
        <v>0.3</v>
      </c>
      <c r="N494" s="121">
        <v>0.1</v>
      </c>
      <c r="O494" s="121">
        <v>1.31</v>
      </c>
      <c r="P494" s="121">
        <v>0.3</v>
      </c>
      <c r="Q494" s="121">
        <v>0.58125000000000004</v>
      </c>
      <c r="R494" s="121">
        <v>0.88124999999999998</v>
      </c>
      <c r="S494" s="121">
        <v>11.4756</v>
      </c>
      <c r="T494" s="121">
        <v>7.7197500000000003</v>
      </c>
    </row>
    <row r="495" spans="1:20">
      <c r="A495" s="121">
        <v>494</v>
      </c>
      <c r="B495" s="121">
        <v>2239531</v>
      </c>
      <c r="C495" s="121" t="s">
        <v>306</v>
      </c>
      <c r="D495" s="121" t="s">
        <v>312</v>
      </c>
      <c r="E495" s="121" t="s">
        <v>2863</v>
      </c>
      <c r="F495" s="121" t="s">
        <v>2864</v>
      </c>
      <c r="G495" s="121" t="s">
        <v>2865</v>
      </c>
      <c r="H495" s="121" t="s">
        <v>2162</v>
      </c>
      <c r="I495" s="121" t="s">
        <v>2067</v>
      </c>
      <c r="J495" s="121">
        <v>0.05</v>
      </c>
      <c r="K495" s="121">
        <v>0.1</v>
      </c>
      <c r="L495" s="121">
        <v>3.125E-2</v>
      </c>
      <c r="M495" s="121">
        <v>0.3</v>
      </c>
      <c r="N495" s="121">
        <v>0</v>
      </c>
      <c r="O495" s="121">
        <v>0.52</v>
      </c>
      <c r="P495" s="121">
        <v>0.3</v>
      </c>
      <c r="Q495" s="121">
        <v>0.48125000000000001</v>
      </c>
      <c r="R495" s="121">
        <v>0.78125</v>
      </c>
      <c r="S495" s="121">
        <v>4.5552000000000001</v>
      </c>
      <c r="T495" s="121">
        <v>6.84375</v>
      </c>
    </row>
    <row r="496" spans="1:20">
      <c r="A496" s="121">
        <v>495</v>
      </c>
      <c r="B496" s="121">
        <v>2239592</v>
      </c>
      <c r="C496" s="121" t="s">
        <v>306</v>
      </c>
      <c r="D496" s="121" t="s">
        <v>312</v>
      </c>
      <c r="E496" s="121" t="s">
        <v>2866</v>
      </c>
      <c r="F496" s="121" t="s">
        <v>2867</v>
      </c>
      <c r="G496" s="121" t="s">
        <v>2868</v>
      </c>
      <c r="H496" s="121" t="s">
        <v>2162</v>
      </c>
      <c r="I496" s="121" t="s">
        <v>2067</v>
      </c>
      <c r="J496" s="121">
        <v>0.05</v>
      </c>
      <c r="K496" s="121">
        <v>0.1</v>
      </c>
      <c r="L496" s="121">
        <v>3.125E-2</v>
      </c>
      <c r="M496" s="121">
        <v>0.3</v>
      </c>
      <c r="N496" s="121">
        <v>0.1</v>
      </c>
      <c r="O496" s="121">
        <v>0.6</v>
      </c>
      <c r="P496" s="121">
        <v>0.3</v>
      </c>
      <c r="Q496" s="121">
        <v>0.58125000000000004</v>
      </c>
      <c r="R496" s="121">
        <v>0.88124999999999998</v>
      </c>
      <c r="S496" s="121">
        <v>5.2560000000000002</v>
      </c>
      <c r="T496" s="121">
        <v>7.7197500000000003</v>
      </c>
    </row>
    <row r="497" spans="1:20">
      <c r="A497" s="121">
        <v>496</v>
      </c>
      <c r="B497" s="121">
        <v>2220283</v>
      </c>
      <c r="C497" s="121" t="s">
        <v>306</v>
      </c>
      <c r="D497" s="121" t="s">
        <v>312</v>
      </c>
      <c r="E497" s="121" t="s">
        <v>2869</v>
      </c>
      <c r="F497" s="121" t="s">
        <v>2870</v>
      </c>
      <c r="G497" s="121" t="s">
        <v>2871</v>
      </c>
      <c r="H497" s="121" t="s">
        <v>2162</v>
      </c>
      <c r="I497" s="121" t="s">
        <v>2057</v>
      </c>
      <c r="J497" s="121">
        <v>0.05</v>
      </c>
      <c r="K497" s="121">
        <v>0</v>
      </c>
      <c r="L497" s="121">
        <v>0</v>
      </c>
      <c r="M497" s="121">
        <v>0.3</v>
      </c>
      <c r="N497" s="121">
        <v>0.1</v>
      </c>
      <c r="O497" s="121">
        <v>1.78</v>
      </c>
      <c r="P497" s="121">
        <v>0.3</v>
      </c>
      <c r="Q497" s="121">
        <v>0.45</v>
      </c>
      <c r="R497" s="121">
        <v>0.75</v>
      </c>
      <c r="S497" s="121">
        <v>15.5928</v>
      </c>
      <c r="T497" s="121">
        <v>6.57</v>
      </c>
    </row>
    <row r="498" spans="1:20">
      <c r="A498" s="121">
        <v>497</v>
      </c>
      <c r="B498" s="121">
        <v>2239519</v>
      </c>
      <c r="C498" s="121" t="s">
        <v>306</v>
      </c>
      <c r="D498" s="121" t="s">
        <v>312</v>
      </c>
      <c r="E498" s="121" t="s">
        <v>2872</v>
      </c>
      <c r="F498" s="121" t="s">
        <v>2873</v>
      </c>
      <c r="G498" s="121" t="s">
        <v>2874</v>
      </c>
      <c r="H498" s="121" t="s">
        <v>2162</v>
      </c>
      <c r="I498" s="121" t="s">
        <v>2067</v>
      </c>
      <c r="J498" s="121">
        <v>0</v>
      </c>
      <c r="K498" s="121">
        <v>0</v>
      </c>
      <c r="L498" s="121">
        <v>1.5625E-2</v>
      </c>
      <c r="M498" s="121">
        <v>0.3</v>
      </c>
      <c r="N498" s="121">
        <v>0.1</v>
      </c>
      <c r="O498" s="121">
        <v>1.21</v>
      </c>
      <c r="P498" s="121">
        <v>0.3</v>
      </c>
      <c r="Q498" s="121">
        <v>0.41562500000000002</v>
      </c>
      <c r="R498" s="121">
        <v>0.71562499999999996</v>
      </c>
      <c r="S498" s="121">
        <v>10.599600000000001</v>
      </c>
      <c r="T498" s="121">
        <v>6.2688750000000004</v>
      </c>
    </row>
    <row r="499" spans="1:20">
      <c r="A499" s="121">
        <v>498</v>
      </c>
      <c r="B499" s="121">
        <v>2234985</v>
      </c>
      <c r="C499" s="121" t="s">
        <v>306</v>
      </c>
      <c r="D499" s="121" t="s">
        <v>312</v>
      </c>
      <c r="E499" s="121" t="s">
        <v>2875</v>
      </c>
      <c r="F499" s="121" t="s">
        <v>2876</v>
      </c>
      <c r="G499" s="121" t="s">
        <v>2877</v>
      </c>
      <c r="H499" s="121" t="s">
        <v>2226</v>
      </c>
      <c r="I499" s="121" t="s">
        <v>2067</v>
      </c>
      <c r="J499" s="121">
        <v>0</v>
      </c>
      <c r="K499" s="121">
        <v>0</v>
      </c>
      <c r="L499" s="121">
        <v>3.90625E-3</v>
      </c>
      <c r="M499" s="121">
        <v>0.3</v>
      </c>
      <c r="N499" s="121">
        <v>0</v>
      </c>
      <c r="O499" s="121">
        <v>0.69</v>
      </c>
      <c r="P499" s="121">
        <v>0.3</v>
      </c>
      <c r="Q499" s="121">
        <v>0.30390624999999999</v>
      </c>
      <c r="R499" s="121">
        <v>0.60390624999999998</v>
      </c>
      <c r="S499" s="121">
        <v>6.0444000000000004</v>
      </c>
      <c r="T499" s="121">
        <v>5.2902187500000002</v>
      </c>
    </row>
    <row r="500" spans="1:20">
      <c r="A500" s="121">
        <v>499</v>
      </c>
      <c r="B500" s="121">
        <v>2239478</v>
      </c>
      <c r="C500" s="121" t="s">
        <v>306</v>
      </c>
      <c r="D500" s="121" t="s">
        <v>312</v>
      </c>
      <c r="E500" s="121" t="s">
        <v>2878</v>
      </c>
      <c r="F500" s="121" t="s">
        <v>2879</v>
      </c>
      <c r="G500" s="121" t="s">
        <v>2880</v>
      </c>
      <c r="H500" s="121" t="s">
        <v>2162</v>
      </c>
      <c r="I500" s="121" t="s">
        <v>2067</v>
      </c>
      <c r="J500" s="121">
        <v>0</v>
      </c>
      <c r="K500" s="121">
        <v>0</v>
      </c>
      <c r="L500" s="121">
        <v>3.90625E-3</v>
      </c>
      <c r="M500" s="121">
        <v>0.3</v>
      </c>
      <c r="N500" s="121">
        <v>0</v>
      </c>
      <c r="O500" s="121">
        <v>0.85</v>
      </c>
      <c r="P500" s="121">
        <v>0.3</v>
      </c>
      <c r="Q500" s="121">
        <v>0.30390624999999999</v>
      </c>
      <c r="R500" s="121">
        <v>0.60390624999999998</v>
      </c>
      <c r="S500" s="121">
        <v>7.4459999999999997</v>
      </c>
      <c r="T500" s="121">
        <v>5.2902187500000002</v>
      </c>
    </row>
    <row r="501" spans="1:20">
      <c r="A501" s="121">
        <v>500</v>
      </c>
      <c r="B501" s="121">
        <v>2239472</v>
      </c>
      <c r="C501" s="121" t="s">
        <v>306</v>
      </c>
      <c r="D501" s="121" t="s">
        <v>312</v>
      </c>
      <c r="E501" s="121" t="s">
        <v>2881</v>
      </c>
      <c r="F501" s="121" t="s">
        <v>2882</v>
      </c>
      <c r="G501" s="121" t="s">
        <v>2883</v>
      </c>
      <c r="H501" s="121" t="s">
        <v>2162</v>
      </c>
      <c r="I501" s="121" t="s">
        <v>2067</v>
      </c>
      <c r="J501" s="121">
        <v>0</v>
      </c>
      <c r="K501" s="121">
        <v>0</v>
      </c>
      <c r="L501" s="121">
        <v>7.8125E-3</v>
      </c>
      <c r="M501" s="121">
        <v>0.3</v>
      </c>
      <c r="N501" s="121">
        <v>0</v>
      </c>
      <c r="O501" s="121">
        <v>0.91</v>
      </c>
      <c r="P501" s="121">
        <v>0.3</v>
      </c>
      <c r="Q501" s="121">
        <v>0.30781249999999999</v>
      </c>
      <c r="R501" s="121">
        <v>0.60781249999999998</v>
      </c>
      <c r="S501" s="121">
        <v>7.9715999999999996</v>
      </c>
      <c r="T501" s="121">
        <v>5.3244375000000002</v>
      </c>
    </row>
    <row r="502" spans="1:20">
      <c r="A502" s="121">
        <v>501</v>
      </c>
      <c r="B502" s="121">
        <v>2215675</v>
      </c>
      <c r="C502" s="121" t="s">
        <v>306</v>
      </c>
      <c r="D502" s="121" t="s">
        <v>312</v>
      </c>
      <c r="E502" s="121" t="s">
        <v>2884</v>
      </c>
      <c r="F502" s="121" t="s">
        <v>2885</v>
      </c>
      <c r="G502" s="121" t="s">
        <v>2886</v>
      </c>
      <c r="H502" s="121" t="s">
        <v>2162</v>
      </c>
      <c r="I502" s="121" t="s">
        <v>2067</v>
      </c>
      <c r="J502" s="121">
        <v>0</v>
      </c>
      <c r="K502" s="121">
        <v>0.1</v>
      </c>
      <c r="L502" s="121">
        <v>3.125E-2</v>
      </c>
      <c r="M502" s="121">
        <v>0.3</v>
      </c>
      <c r="N502" s="121">
        <v>0</v>
      </c>
      <c r="O502" s="121">
        <v>1.18</v>
      </c>
      <c r="P502" s="121">
        <v>0.3</v>
      </c>
      <c r="Q502" s="121">
        <v>0.43125000000000002</v>
      </c>
      <c r="R502" s="121">
        <v>0.73124999999999996</v>
      </c>
      <c r="S502" s="121">
        <v>10.3368</v>
      </c>
      <c r="T502" s="121">
        <v>6.4057500000000003</v>
      </c>
    </row>
    <row r="503" spans="1:20">
      <c r="A503" s="121">
        <v>502</v>
      </c>
      <c r="B503" s="121">
        <v>2239591</v>
      </c>
      <c r="C503" s="121" t="s">
        <v>306</v>
      </c>
      <c r="D503" s="121" t="s">
        <v>312</v>
      </c>
      <c r="E503" s="121" t="s">
        <v>2887</v>
      </c>
      <c r="F503" s="121" t="s">
        <v>2888</v>
      </c>
      <c r="G503" s="121" t="s">
        <v>2889</v>
      </c>
      <c r="H503" s="121" t="s">
        <v>2162</v>
      </c>
      <c r="I503" s="121" t="s">
        <v>2067</v>
      </c>
      <c r="J503" s="121">
        <v>0</v>
      </c>
      <c r="K503" s="121">
        <v>0.1</v>
      </c>
      <c r="L503" s="121">
        <v>3.125E-2</v>
      </c>
      <c r="M503" s="121">
        <v>0.3</v>
      </c>
      <c r="N503" s="121">
        <v>0</v>
      </c>
      <c r="O503" s="121">
        <v>1.08</v>
      </c>
      <c r="P503" s="121">
        <v>0.3</v>
      </c>
      <c r="Q503" s="121">
        <v>0.43125000000000002</v>
      </c>
      <c r="R503" s="121">
        <v>0.73124999999999996</v>
      </c>
      <c r="S503" s="121">
        <v>9.4608000000000008</v>
      </c>
      <c r="T503" s="121">
        <v>6.4057500000000003</v>
      </c>
    </row>
    <row r="504" spans="1:20">
      <c r="A504" s="121">
        <v>503</v>
      </c>
      <c r="B504" s="121">
        <v>2206325</v>
      </c>
      <c r="C504" s="121" t="s">
        <v>306</v>
      </c>
      <c r="D504" s="121" t="s">
        <v>312</v>
      </c>
      <c r="E504" s="121" t="s">
        <v>2890</v>
      </c>
      <c r="F504" s="121" t="s">
        <v>2891</v>
      </c>
      <c r="G504" s="121" t="s">
        <v>2040</v>
      </c>
      <c r="H504" s="121" t="s">
        <v>2162</v>
      </c>
      <c r="I504" s="121" t="s">
        <v>2057</v>
      </c>
      <c r="J504" s="121">
        <v>0.05</v>
      </c>
      <c r="K504" s="121">
        <v>0.1</v>
      </c>
      <c r="L504" s="121">
        <v>3.125E-2</v>
      </c>
      <c r="M504" s="121">
        <v>0.3</v>
      </c>
      <c r="N504" s="121">
        <v>0</v>
      </c>
      <c r="O504" s="121">
        <v>1.1599999999999999</v>
      </c>
      <c r="P504" s="121">
        <v>0.3</v>
      </c>
      <c r="Q504" s="121">
        <v>0.48125000000000001</v>
      </c>
      <c r="R504" s="121">
        <v>0.78125</v>
      </c>
      <c r="S504" s="121">
        <v>10.1616</v>
      </c>
      <c r="T504" s="121">
        <v>6.84375</v>
      </c>
    </row>
    <row r="505" spans="1:20">
      <c r="A505" s="121">
        <v>504</v>
      </c>
      <c r="B505" s="121">
        <v>2236284</v>
      </c>
      <c r="C505" s="121" t="s">
        <v>306</v>
      </c>
      <c r="D505" s="121" t="s">
        <v>312</v>
      </c>
      <c r="E505" s="121" t="s">
        <v>2892</v>
      </c>
      <c r="F505" s="121" t="s">
        <v>2893</v>
      </c>
      <c r="G505" s="121" t="s">
        <v>2040</v>
      </c>
      <c r="H505" s="121" t="s">
        <v>2162</v>
      </c>
      <c r="I505" s="121" t="s">
        <v>2057</v>
      </c>
      <c r="J505" s="121">
        <v>0.25</v>
      </c>
      <c r="K505" s="121">
        <v>0.1</v>
      </c>
      <c r="L505" s="121">
        <v>3.125E-2</v>
      </c>
      <c r="M505" s="121">
        <v>0.3</v>
      </c>
      <c r="N505" s="121">
        <v>0</v>
      </c>
      <c r="O505" s="121">
        <v>1.43</v>
      </c>
      <c r="P505" s="121">
        <v>0.3</v>
      </c>
      <c r="Q505" s="121">
        <v>0.68125000000000002</v>
      </c>
      <c r="R505" s="121">
        <v>0.98124999999999996</v>
      </c>
      <c r="S505" s="121">
        <v>12.5268</v>
      </c>
      <c r="T505" s="121">
        <v>8.5957500000000007</v>
      </c>
    </row>
    <row r="506" spans="1:20">
      <c r="A506" s="121">
        <v>505</v>
      </c>
      <c r="B506" s="121">
        <v>2276592</v>
      </c>
      <c r="C506" s="121" t="s">
        <v>306</v>
      </c>
      <c r="D506" s="121" t="s">
        <v>312</v>
      </c>
      <c r="E506" s="121" t="s">
        <v>2894</v>
      </c>
      <c r="F506" s="121" t="s">
        <v>2895</v>
      </c>
      <c r="G506" s="121" t="s">
        <v>2040</v>
      </c>
      <c r="H506" s="121" t="s">
        <v>2162</v>
      </c>
      <c r="I506" s="121" t="s">
        <v>2057</v>
      </c>
      <c r="J506" s="121">
        <v>0.25</v>
      </c>
      <c r="K506" s="121">
        <v>0.1</v>
      </c>
      <c r="L506" s="121">
        <v>0.125</v>
      </c>
      <c r="M506" s="121">
        <v>0.3</v>
      </c>
      <c r="N506" s="121">
        <v>0.1</v>
      </c>
      <c r="O506" s="121">
        <v>1.32</v>
      </c>
      <c r="P506" s="121">
        <v>0.3</v>
      </c>
      <c r="Q506" s="121">
        <v>0.875</v>
      </c>
      <c r="R506" s="121">
        <v>1.175</v>
      </c>
      <c r="S506" s="121">
        <v>11.5632</v>
      </c>
      <c r="T506" s="121">
        <v>10.292999999999999</v>
      </c>
    </row>
    <row r="507" spans="1:20">
      <c r="A507" s="121">
        <v>506</v>
      </c>
      <c r="B507" s="121">
        <v>2198091</v>
      </c>
      <c r="C507" s="121" t="s">
        <v>306</v>
      </c>
      <c r="D507" s="121" t="s">
        <v>312</v>
      </c>
      <c r="E507" s="121" t="s">
        <v>2896</v>
      </c>
      <c r="F507" s="121" t="s">
        <v>2897</v>
      </c>
      <c r="G507" s="121" t="s">
        <v>2898</v>
      </c>
      <c r="H507" s="121" t="s">
        <v>2041</v>
      </c>
      <c r="I507" s="121" t="s">
        <v>2067</v>
      </c>
      <c r="J507" s="121">
        <v>0</v>
      </c>
      <c r="K507" s="121">
        <v>0</v>
      </c>
      <c r="L507" s="121">
        <v>4.8828125E-4</v>
      </c>
      <c r="M507" s="121">
        <v>0.3</v>
      </c>
      <c r="N507" s="121">
        <v>0</v>
      </c>
      <c r="O507" s="121">
        <v>2.38</v>
      </c>
      <c r="P507" s="121">
        <v>0.5</v>
      </c>
      <c r="Q507" s="121">
        <v>0.30048828124999999</v>
      </c>
      <c r="R507" s="121">
        <v>0.80048828125000004</v>
      </c>
      <c r="S507" s="121">
        <v>20.848800000000001</v>
      </c>
      <c r="T507" s="121">
        <v>7.0122773437500001</v>
      </c>
    </row>
    <row r="508" spans="1:20">
      <c r="A508" s="121">
        <v>507</v>
      </c>
      <c r="B508" s="121">
        <v>2189362</v>
      </c>
      <c r="C508" s="121" t="s">
        <v>306</v>
      </c>
      <c r="D508" s="121" t="s">
        <v>312</v>
      </c>
      <c r="E508" s="121" t="s">
        <v>2899</v>
      </c>
      <c r="F508" s="121" t="s">
        <v>2900</v>
      </c>
      <c r="G508" s="121" t="s">
        <v>2040</v>
      </c>
      <c r="H508" s="121" t="s">
        <v>2041</v>
      </c>
      <c r="I508" s="121" t="s">
        <v>2057</v>
      </c>
      <c r="J508" s="121">
        <v>0</v>
      </c>
      <c r="K508" s="121">
        <v>0</v>
      </c>
      <c r="L508" s="121">
        <v>0.375</v>
      </c>
      <c r="M508" s="121">
        <v>0.3</v>
      </c>
      <c r="N508" s="121">
        <v>0</v>
      </c>
      <c r="O508" s="121">
        <v>2.21</v>
      </c>
      <c r="P508" s="121">
        <v>0.5</v>
      </c>
      <c r="Q508" s="121">
        <v>0.67500000000000004</v>
      </c>
      <c r="R508" s="121">
        <v>1.175</v>
      </c>
      <c r="S508" s="121">
        <v>19.3596</v>
      </c>
      <c r="T508" s="121">
        <v>10.292999999999999</v>
      </c>
    </row>
    <row r="509" spans="1:20">
      <c r="A509" s="121">
        <v>508</v>
      </c>
      <c r="B509" s="121">
        <v>2186562</v>
      </c>
      <c r="C509" s="121" t="s">
        <v>306</v>
      </c>
      <c r="D509" s="121" t="s">
        <v>312</v>
      </c>
      <c r="E509" s="121" t="s">
        <v>2901</v>
      </c>
      <c r="F509" s="121" t="s">
        <v>2902</v>
      </c>
      <c r="G509" s="121" t="s">
        <v>2040</v>
      </c>
      <c r="H509" s="121" t="s">
        <v>2041</v>
      </c>
      <c r="I509" s="121" t="s">
        <v>2067</v>
      </c>
      <c r="J509" s="121">
        <v>0</v>
      </c>
      <c r="K509" s="121">
        <v>0</v>
      </c>
      <c r="L509" s="121">
        <v>0.1875</v>
      </c>
      <c r="M509" s="121">
        <v>0.3</v>
      </c>
      <c r="N509" s="121">
        <v>0</v>
      </c>
      <c r="O509" s="121">
        <v>2.39</v>
      </c>
      <c r="P509" s="121">
        <v>0.5</v>
      </c>
      <c r="Q509" s="121">
        <v>0.48749999999999999</v>
      </c>
      <c r="R509" s="121">
        <v>0.98750000000000004</v>
      </c>
      <c r="S509" s="121">
        <v>20.936399999999999</v>
      </c>
      <c r="T509" s="121">
        <v>8.6504999999999992</v>
      </c>
    </row>
    <row r="510" spans="1:20">
      <c r="A510" s="121">
        <v>509</v>
      </c>
      <c r="B510" s="121">
        <v>2184671</v>
      </c>
      <c r="C510" s="121" t="s">
        <v>306</v>
      </c>
      <c r="D510" s="121" t="s">
        <v>312</v>
      </c>
      <c r="E510" s="121" t="s">
        <v>2903</v>
      </c>
      <c r="F510" s="121" t="s">
        <v>2904</v>
      </c>
      <c r="G510" s="121" t="s">
        <v>2040</v>
      </c>
      <c r="H510" s="121" t="s">
        <v>2041</v>
      </c>
      <c r="I510" s="121" t="s">
        <v>2067</v>
      </c>
      <c r="J510" s="121">
        <v>0</v>
      </c>
      <c r="K510" s="121">
        <v>0</v>
      </c>
      <c r="L510" s="121">
        <v>0.125</v>
      </c>
      <c r="M510" s="121">
        <v>0.3</v>
      </c>
      <c r="N510" s="121">
        <v>0</v>
      </c>
      <c r="O510" s="121">
        <v>1.83</v>
      </c>
      <c r="P510" s="121">
        <v>0.5</v>
      </c>
      <c r="Q510" s="121">
        <v>0.42499999999999999</v>
      </c>
      <c r="R510" s="121">
        <v>0.92500000000000004</v>
      </c>
      <c r="S510" s="121">
        <v>16.030799999999999</v>
      </c>
      <c r="T510" s="121">
        <v>8.1029999999999998</v>
      </c>
    </row>
    <row r="511" spans="1:20">
      <c r="A511" s="121">
        <v>510</v>
      </c>
      <c r="B511" s="121">
        <v>2184578</v>
      </c>
      <c r="C511" s="121" t="s">
        <v>306</v>
      </c>
      <c r="D511" s="121" t="s">
        <v>312</v>
      </c>
      <c r="E511" s="121" t="s">
        <v>2905</v>
      </c>
      <c r="F511" s="121" t="s">
        <v>2906</v>
      </c>
      <c r="G511" s="121" t="s">
        <v>2040</v>
      </c>
      <c r="H511" s="121" t="s">
        <v>2041</v>
      </c>
      <c r="I511" s="121" t="s">
        <v>2067</v>
      </c>
      <c r="J511" s="121">
        <v>0</v>
      </c>
      <c r="K511" s="121">
        <v>0</v>
      </c>
      <c r="L511" s="121">
        <v>6.25E-2</v>
      </c>
      <c r="M511" s="121">
        <v>0.3</v>
      </c>
      <c r="N511" s="121">
        <v>0</v>
      </c>
      <c r="O511" s="121">
        <v>1.39</v>
      </c>
      <c r="P511" s="121">
        <v>0.5</v>
      </c>
      <c r="Q511" s="121">
        <v>0.36249999999999999</v>
      </c>
      <c r="R511" s="121">
        <v>0.86250000000000004</v>
      </c>
      <c r="S511" s="121">
        <v>12.176399999999999</v>
      </c>
      <c r="T511" s="121">
        <v>7.5555000000000003</v>
      </c>
    </row>
    <row r="512" spans="1:20">
      <c r="A512" s="121">
        <v>511</v>
      </c>
      <c r="B512" s="121">
        <v>2241728</v>
      </c>
      <c r="C512" s="121" t="s">
        <v>306</v>
      </c>
      <c r="D512" s="121" t="s">
        <v>312</v>
      </c>
      <c r="E512" s="121" t="s">
        <v>2907</v>
      </c>
      <c r="F512" s="121" t="s">
        <v>2908</v>
      </c>
      <c r="G512" s="121" t="s">
        <v>2040</v>
      </c>
      <c r="H512" s="121" t="s">
        <v>2041</v>
      </c>
      <c r="I512" s="121" t="s">
        <v>2098</v>
      </c>
      <c r="J512" s="121">
        <v>0</v>
      </c>
      <c r="K512" s="121">
        <v>0</v>
      </c>
      <c r="L512" s="121">
        <v>0.125</v>
      </c>
      <c r="M512" s="121">
        <v>0.4</v>
      </c>
      <c r="N512" s="121">
        <v>0</v>
      </c>
      <c r="O512" s="121">
        <v>1.51</v>
      </c>
      <c r="P512" s="121">
        <v>0.5</v>
      </c>
      <c r="Q512" s="121">
        <v>0.52500000000000002</v>
      </c>
      <c r="R512" s="121">
        <v>1.0249999999999999</v>
      </c>
      <c r="S512" s="121">
        <v>13.227600000000001</v>
      </c>
      <c r="T512" s="121">
        <v>8.9789999999999992</v>
      </c>
    </row>
    <row r="513" spans="1:20">
      <c r="A513" s="121">
        <v>512</v>
      </c>
      <c r="B513" s="121">
        <v>2233385</v>
      </c>
      <c r="C513" s="121" t="s">
        <v>306</v>
      </c>
      <c r="D513" s="121" t="s">
        <v>312</v>
      </c>
      <c r="E513" s="121" t="s">
        <v>2909</v>
      </c>
      <c r="F513" s="121" t="s">
        <v>2910</v>
      </c>
      <c r="G513" s="121" t="s">
        <v>2040</v>
      </c>
      <c r="H513" s="121" t="s">
        <v>2041</v>
      </c>
      <c r="I513" s="121" t="s">
        <v>2067</v>
      </c>
      <c r="J513" s="121">
        <v>0</v>
      </c>
      <c r="K513" s="121">
        <v>0</v>
      </c>
      <c r="L513" s="121">
        <v>1.5625E-2</v>
      </c>
      <c r="M513" s="121">
        <v>0.3</v>
      </c>
      <c r="N513" s="121">
        <v>0</v>
      </c>
      <c r="O513" s="121">
        <v>1.59</v>
      </c>
      <c r="P513" s="121">
        <v>0.5</v>
      </c>
      <c r="Q513" s="121">
        <v>0.31562499999999999</v>
      </c>
      <c r="R513" s="121">
        <v>0.81562500000000004</v>
      </c>
      <c r="S513" s="121">
        <v>13.9284</v>
      </c>
      <c r="T513" s="121">
        <v>7.1448749999999999</v>
      </c>
    </row>
    <row r="514" spans="1:20">
      <c r="A514" s="121">
        <v>513</v>
      </c>
      <c r="B514" s="121">
        <v>2259969</v>
      </c>
      <c r="C514" s="121" t="s">
        <v>306</v>
      </c>
      <c r="D514" s="121" t="s">
        <v>363</v>
      </c>
      <c r="E514" s="121" t="s">
        <v>2911</v>
      </c>
      <c r="F514" s="121" t="s">
        <v>2912</v>
      </c>
      <c r="G514" s="121" t="s">
        <v>2913</v>
      </c>
      <c r="H514" s="121" t="s">
        <v>2226</v>
      </c>
      <c r="I514" s="121" t="s">
        <v>2109</v>
      </c>
      <c r="J514" s="121">
        <v>0.05</v>
      </c>
      <c r="K514" s="121">
        <v>0</v>
      </c>
      <c r="L514" s="121">
        <v>3.125E-2</v>
      </c>
      <c r="M514" s="121">
        <v>1.5</v>
      </c>
      <c r="N514" s="121">
        <v>0</v>
      </c>
      <c r="O514" s="121">
        <v>1.1399999999999999</v>
      </c>
      <c r="P514" s="121">
        <v>0.3</v>
      </c>
      <c r="Q514" s="121">
        <v>1.58125</v>
      </c>
      <c r="R514" s="121">
        <v>1.8812500000000001</v>
      </c>
      <c r="S514" s="121">
        <v>9.9863999999999997</v>
      </c>
      <c r="T514" s="121">
        <v>16.479749999999999</v>
      </c>
    </row>
    <row r="515" spans="1:20">
      <c r="A515" s="121">
        <v>514</v>
      </c>
      <c r="B515" s="121">
        <v>2263750</v>
      </c>
      <c r="C515" s="121" t="s">
        <v>306</v>
      </c>
      <c r="D515" s="121" t="s">
        <v>363</v>
      </c>
      <c r="E515" s="121" t="s">
        <v>2914</v>
      </c>
      <c r="F515" s="121" t="s">
        <v>2915</v>
      </c>
      <c r="G515" s="121" t="s">
        <v>2040</v>
      </c>
      <c r="H515" s="121" t="s">
        <v>2162</v>
      </c>
      <c r="I515" s="121" t="s">
        <v>2057</v>
      </c>
      <c r="J515" s="121">
        <v>0.25</v>
      </c>
      <c r="K515" s="121">
        <v>0.1</v>
      </c>
      <c r="L515" s="121">
        <v>3.125E-2</v>
      </c>
      <c r="M515" s="121">
        <v>0.3</v>
      </c>
      <c r="N515" s="121">
        <v>0.1</v>
      </c>
      <c r="O515" s="121">
        <v>1.17</v>
      </c>
      <c r="P515" s="121">
        <v>0.3</v>
      </c>
      <c r="Q515" s="121">
        <v>0.78125</v>
      </c>
      <c r="R515" s="121">
        <v>1.08125</v>
      </c>
      <c r="S515" s="121">
        <v>10.2492</v>
      </c>
      <c r="T515" s="121">
        <v>9.4717500000000001</v>
      </c>
    </row>
    <row r="516" spans="1:20">
      <c r="A516" s="121">
        <v>515</v>
      </c>
      <c r="B516" s="121">
        <v>2263821</v>
      </c>
      <c r="C516" s="121" t="s">
        <v>306</v>
      </c>
      <c r="D516" s="121" t="s">
        <v>363</v>
      </c>
      <c r="E516" s="121" t="s">
        <v>2916</v>
      </c>
      <c r="F516" s="121" t="s">
        <v>2917</v>
      </c>
      <c r="G516" s="121" t="s">
        <v>2040</v>
      </c>
      <c r="H516" s="121" t="s">
        <v>2162</v>
      </c>
      <c r="I516" s="121" t="s">
        <v>2057</v>
      </c>
      <c r="J516" s="121">
        <v>0.25</v>
      </c>
      <c r="K516" s="121">
        <v>0.1</v>
      </c>
      <c r="L516" s="121">
        <v>6.25E-2</v>
      </c>
      <c r="M516" s="121">
        <v>0.3</v>
      </c>
      <c r="N516" s="121">
        <v>0.1</v>
      </c>
      <c r="O516" s="121">
        <v>1.18</v>
      </c>
      <c r="P516" s="121">
        <v>0.3</v>
      </c>
      <c r="Q516" s="121">
        <v>0.8125</v>
      </c>
      <c r="R516" s="121">
        <v>1.1125</v>
      </c>
      <c r="S516" s="121">
        <v>10.3368</v>
      </c>
      <c r="T516" s="121">
        <v>9.7454999999999998</v>
      </c>
    </row>
    <row r="517" spans="1:20">
      <c r="A517" s="121">
        <v>516</v>
      </c>
      <c r="B517" s="121">
        <v>2264509</v>
      </c>
      <c r="C517" s="121" t="s">
        <v>306</v>
      </c>
      <c r="D517" s="121" t="s">
        <v>363</v>
      </c>
      <c r="E517" s="121" t="s">
        <v>2918</v>
      </c>
      <c r="F517" s="121" t="s">
        <v>2919</v>
      </c>
      <c r="G517" s="121" t="s">
        <v>2040</v>
      </c>
      <c r="H517" s="121" t="s">
        <v>2162</v>
      </c>
      <c r="I517" s="121" t="s">
        <v>2057</v>
      </c>
      <c r="J517" s="121">
        <v>0.25</v>
      </c>
      <c r="K517" s="121">
        <v>0.1</v>
      </c>
      <c r="L517" s="121">
        <v>0.125</v>
      </c>
      <c r="M517" s="121">
        <v>0.3</v>
      </c>
      <c r="N517" s="121">
        <v>0.1</v>
      </c>
      <c r="O517" s="121">
        <v>1.21</v>
      </c>
      <c r="P517" s="121">
        <v>0.3</v>
      </c>
      <c r="Q517" s="121">
        <v>0.875</v>
      </c>
      <c r="R517" s="121">
        <v>1.175</v>
      </c>
      <c r="S517" s="121">
        <v>10.599600000000001</v>
      </c>
      <c r="T517" s="121">
        <v>10.292999999999999</v>
      </c>
    </row>
    <row r="518" spans="1:20">
      <c r="A518" s="121">
        <v>517</v>
      </c>
      <c r="B518" s="121">
        <v>2264510</v>
      </c>
      <c r="C518" s="121" t="s">
        <v>306</v>
      </c>
      <c r="D518" s="121" t="s">
        <v>363</v>
      </c>
      <c r="E518" s="121" t="s">
        <v>2920</v>
      </c>
      <c r="F518" s="121" t="s">
        <v>2921</v>
      </c>
      <c r="G518" s="121" t="s">
        <v>2040</v>
      </c>
      <c r="H518" s="121" t="s">
        <v>2162</v>
      </c>
      <c r="I518" s="121" t="s">
        <v>2057</v>
      </c>
      <c r="J518" s="121">
        <v>0.25</v>
      </c>
      <c r="K518" s="121">
        <v>0.1</v>
      </c>
      <c r="L518" s="121">
        <v>0.125</v>
      </c>
      <c r="M518" s="121">
        <v>0.3</v>
      </c>
      <c r="N518" s="121">
        <v>0.1</v>
      </c>
      <c r="O518" s="121">
        <v>1.21</v>
      </c>
      <c r="P518" s="121">
        <v>0.3</v>
      </c>
      <c r="Q518" s="121">
        <v>0.875</v>
      </c>
      <c r="R518" s="121">
        <v>1.175</v>
      </c>
      <c r="S518" s="121">
        <v>10.599600000000001</v>
      </c>
      <c r="T518" s="121">
        <v>10.292999999999999</v>
      </c>
    </row>
    <row r="519" spans="1:20">
      <c r="A519" s="121">
        <v>518</v>
      </c>
      <c r="B519" s="121">
        <v>2264504</v>
      </c>
      <c r="C519" s="121" t="s">
        <v>306</v>
      </c>
      <c r="D519" s="121" t="s">
        <v>363</v>
      </c>
      <c r="E519" s="121" t="s">
        <v>2922</v>
      </c>
      <c r="F519" s="121" t="s">
        <v>2923</v>
      </c>
      <c r="G519" s="121" t="s">
        <v>2040</v>
      </c>
      <c r="H519" s="121" t="s">
        <v>2226</v>
      </c>
      <c r="I519" s="121" t="s">
        <v>2057</v>
      </c>
      <c r="J519" s="121">
        <v>0.25</v>
      </c>
      <c r="K519" s="121">
        <v>0</v>
      </c>
      <c r="L519" s="121">
        <v>6.25E-2</v>
      </c>
      <c r="M519" s="121">
        <v>0.3</v>
      </c>
      <c r="N519" s="121">
        <v>0</v>
      </c>
      <c r="O519" s="121">
        <v>0.88</v>
      </c>
      <c r="P519" s="121">
        <v>0.3</v>
      </c>
      <c r="Q519" s="121">
        <v>0.61250000000000004</v>
      </c>
      <c r="R519" s="121">
        <v>0.91249999999999998</v>
      </c>
      <c r="S519" s="121">
        <v>7.7088000000000001</v>
      </c>
      <c r="T519" s="121">
        <v>7.9935</v>
      </c>
    </row>
    <row r="520" spans="1:20">
      <c r="A520" s="121">
        <v>519</v>
      </c>
      <c r="B520" s="121">
        <v>2264505</v>
      </c>
      <c r="C520" s="121" t="s">
        <v>306</v>
      </c>
      <c r="D520" s="121" t="s">
        <v>363</v>
      </c>
      <c r="E520" s="121" t="s">
        <v>2922</v>
      </c>
      <c r="F520" s="121" t="s">
        <v>2924</v>
      </c>
      <c r="G520" s="121" t="s">
        <v>2040</v>
      </c>
      <c r="H520" s="121" t="s">
        <v>2226</v>
      </c>
      <c r="I520" s="121" t="s">
        <v>2057</v>
      </c>
      <c r="J520" s="121">
        <v>0.25</v>
      </c>
      <c r="K520" s="121">
        <v>0</v>
      </c>
      <c r="L520" s="121">
        <v>6.25E-2</v>
      </c>
      <c r="M520" s="121">
        <v>0.3</v>
      </c>
      <c r="N520" s="121">
        <v>0</v>
      </c>
      <c r="O520" s="121">
        <v>0.88</v>
      </c>
      <c r="P520" s="121">
        <v>0.3</v>
      </c>
      <c r="Q520" s="121">
        <v>0.61250000000000004</v>
      </c>
      <c r="R520" s="121">
        <v>0.91249999999999998</v>
      </c>
      <c r="S520" s="121">
        <v>7.7088000000000001</v>
      </c>
      <c r="T520" s="121">
        <v>7.9935</v>
      </c>
    </row>
    <row r="521" spans="1:20">
      <c r="A521" s="121">
        <v>520</v>
      </c>
      <c r="B521" s="121">
        <v>2308168</v>
      </c>
      <c r="C521" s="121" t="s">
        <v>306</v>
      </c>
      <c r="D521" s="121" t="s">
        <v>363</v>
      </c>
      <c r="E521" s="121" t="s">
        <v>2925</v>
      </c>
      <c r="F521" s="121" t="s">
        <v>2926</v>
      </c>
      <c r="G521" s="121" t="s">
        <v>2040</v>
      </c>
      <c r="H521" s="121" t="s">
        <v>2162</v>
      </c>
      <c r="I521" s="121" t="s">
        <v>2057</v>
      </c>
      <c r="J521" s="121">
        <v>0.25</v>
      </c>
      <c r="K521" s="121">
        <v>0.1</v>
      </c>
      <c r="L521" s="121">
        <v>3.125E-2</v>
      </c>
      <c r="M521" s="121">
        <v>0.3</v>
      </c>
      <c r="N521" s="121">
        <v>0.1</v>
      </c>
      <c r="O521" s="121">
        <v>1.17</v>
      </c>
      <c r="P521" s="121">
        <v>0.3</v>
      </c>
      <c r="Q521" s="121">
        <v>0.78125</v>
      </c>
      <c r="R521" s="121">
        <v>1.08125</v>
      </c>
      <c r="S521" s="121">
        <v>10.2492</v>
      </c>
      <c r="T521" s="121">
        <v>9.4717500000000001</v>
      </c>
    </row>
    <row r="522" spans="1:20">
      <c r="A522" s="121">
        <v>521</v>
      </c>
      <c r="B522" s="121">
        <v>2308169</v>
      </c>
      <c r="C522" s="121" t="s">
        <v>306</v>
      </c>
      <c r="D522" s="121" t="s">
        <v>363</v>
      </c>
      <c r="E522" s="121" t="s">
        <v>2927</v>
      </c>
      <c r="F522" s="121" t="s">
        <v>2928</v>
      </c>
      <c r="G522" s="121" t="s">
        <v>2040</v>
      </c>
      <c r="H522" s="121" t="s">
        <v>2162</v>
      </c>
      <c r="I522" s="121" t="s">
        <v>2057</v>
      </c>
      <c r="J522" s="121">
        <v>0.25</v>
      </c>
      <c r="K522" s="121">
        <v>0.1</v>
      </c>
      <c r="L522" s="121">
        <v>6.25E-2</v>
      </c>
      <c r="M522" s="121">
        <v>0.3</v>
      </c>
      <c r="N522" s="121">
        <v>0.1</v>
      </c>
      <c r="O522" s="121">
        <v>1.17</v>
      </c>
      <c r="P522" s="121">
        <v>0.3</v>
      </c>
      <c r="Q522" s="121">
        <v>0.8125</v>
      </c>
      <c r="R522" s="121">
        <v>1.1125</v>
      </c>
      <c r="S522" s="121">
        <v>10.2492</v>
      </c>
      <c r="T522" s="121">
        <v>9.7454999999999998</v>
      </c>
    </row>
    <row r="523" spans="1:20">
      <c r="A523" s="121">
        <v>522</v>
      </c>
      <c r="B523" s="121">
        <v>2269661</v>
      </c>
      <c r="C523" s="121" t="s">
        <v>306</v>
      </c>
      <c r="D523" s="121" t="s">
        <v>363</v>
      </c>
      <c r="E523" s="121" t="s">
        <v>2929</v>
      </c>
      <c r="F523" s="121" t="s">
        <v>2930</v>
      </c>
      <c r="G523" s="121" t="s">
        <v>2040</v>
      </c>
      <c r="H523" s="121" t="s">
        <v>2162</v>
      </c>
      <c r="I523" s="121" t="s">
        <v>2057</v>
      </c>
      <c r="J523" s="121">
        <v>0.05</v>
      </c>
      <c r="K523" s="121">
        <v>0.1</v>
      </c>
      <c r="L523" s="121">
        <v>3.125E-2</v>
      </c>
      <c r="M523" s="121">
        <v>0.3</v>
      </c>
      <c r="N523" s="121">
        <v>0.1</v>
      </c>
      <c r="O523" s="121">
        <v>1</v>
      </c>
      <c r="P523" s="121">
        <v>0.3</v>
      </c>
      <c r="Q523" s="121">
        <v>0.58125000000000004</v>
      </c>
      <c r="R523" s="121">
        <v>0.88124999999999998</v>
      </c>
      <c r="S523" s="121">
        <v>8.76</v>
      </c>
      <c r="T523" s="121">
        <v>7.7197500000000003</v>
      </c>
    </row>
    <row r="524" spans="1:20">
      <c r="A524" s="121">
        <v>523</v>
      </c>
      <c r="B524" s="121">
        <v>2269662</v>
      </c>
      <c r="C524" s="121" t="s">
        <v>306</v>
      </c>
      <c r="D524" s="121" t="s">
        <v>363</v>
      </c>
      <c r="E524" s="121" t="s">
        <v>2931</v>
      </c>
      <c r="F524" s="121" t="s">
        <v>2932</v>
      </c>
      <c r="G524" s="121" t="s">
        <v>2040</v>
      </c>
      <c r="H524" s="121" t="s">
        <v>2162</v>
      </c>
      <c r="I524" s="121" t="s">
        <v>2057</v>
      </c>
      <c r="J524" s="121">
        <v>0.05</v>
      </c>
      <c r="K524" s="121">
        <v>0.1</v>
      </c>
      <c r="L524" s="121">
        <v>3.125E-2</v>
      </c>
      <c r="M524" s="121">
        <v>0.3</v>
      </c>
      <c r="N524" s="121">
        <v>0.1</v>
      </c>
      <c r="O524" s="121">
        <v>1</v>
      </c>
      <c r="P524" s="121">
        <v>0.3</v>
      </c>
      <c r="Q524" s="121">
        <v>0.58125000000000004</v>
      </c>
      <c r="R524" s="121">
        <v>0.88124999999999998</v>
      </c>
      <c r="S524" s="121">
        <v>8.76</v>
      </c>
      <c r="T524" s="121">
        <v>7.7197500000000003</v>
      </c>
    </row>
    <row r="525" spans="1:20">
      <c r="A525" s="121">
        <v>524</v>
      </c>
      <c r="B525" s="121">
        <v>2298124</v>
      </c>
      <c r="C525" s="121" t="s">
        <v>306</v>
      </c>
      <c r="D525" s="121" t="s">
        <v>363</v>
      </c>
      <c r="E525" s="121" t="s">
        <v>2933</v>
      </c>
      <c r="F525" s="121" t="s">
        <v>2934</v>
      </c>
      <c r="G525" s="121" t="s">
        <v>2040</v>
      </c>
      <c r="H525" s="121" t="s">
        <v>2162</v>
      </c>
      <c r="I525" s="121" t="s">
        <v>2067</v>
      </c>
      <c r="J525" s="121">
        <v>0.05</v>
      </c>
      <c r="K525" s="121">
        <v>0.1</v>
      </c>
      <c r="L525" s="121">
        <v>6.25E-2</v>
      </c>
      <c r="M525" s="121">
        <v>0.3</v>
      </c>
      <c r="N525" s="121">
        <v>0</v>
      </c>
      <c r="O525" s="121">
        <v>0.92</v>
      </c>
      <c r="P525" s="121">
        <v>0.3</v>
      </c>
      <c r="Q525" s="121">
        <v>0.51249999999999996</v>
      </c>
      <c r="R525" s="121">
        <v>0.8125</v>
      </c>
      <c r="S525" s="121">
        <v>8.0592000000000006</v>
      </c>
      <c r="T525" s="121">
        <v>7.1174999999999997</v>
      </c>
    </row>
    <row r="526" spans="1:20">
      <c r="A526" s="121">
        <v>525</v>
      </c>
      <c r="B526" s="121">
        <v>2298125</v>
      </c>
      <c r="C526" s="121" t="s">
        <v>306</v>
      </c>
      <c r="D526" s="121" t="s">
        <v>363</v>
      </c>
      <c r="E526" s="121" t="s">
        <v>2935</v>
      </c>
      <c r="F526" s="121" t="s">
        <v>2934</v>
      </c>
      <c r="G526" s="121" t="s">
        <v>2040</v>
      </c>
      <c r="H526" s="121" t="s">
        <v>2162</v>
      </c>
      <c r="I526" s="121" t="s">
        <v>2067</v>
      </c>
      <c r="J526" s="121">
        <v>0.05</v>
      </c>
      <c r="K526" s="121">
        <v>0.1</v>
      </c>
      <c r="L526" s="121">
        <v>6.25E-2</v>
      </c>
      <c r="M526" s="121">
        <v>0.3</v>
      </c>
      <c r="N526" s="121">
        <v>0</v>
      </c>
      <c r="O526" s="121">
        <v>0.92</v>
      </c>
      <c r="P526" s="121">
        <v>0.3</v>
      </c>
      <c r="Q526" s="121">
        <v>0.51249999999999996</v>
      </c>
      <c r="R526" s="121">
        <v>0.8125</v>
      </c>
      <c r="S526" s="121">
        <v>8.0592000000000006</v>
      </c>
      <c r="T526" s="121">
        <v>7.1174999999999997</v>
      </c>
    </row>
    <row r="527" spans="1:20">
      <c r="A527" s="121">
        <v>526</v>
      </c>
      <c r="B527" s="121">
        <v>2298126</v>
      </c>
      <c r="C527" s="121" t="s">
        <v>306</v>
      </c>
      <c r="D527" s="121" t="s">
        <v>363</v>
      </c>
      <c r="E527" s="121" t="s">
        <v>2936</v>
      </c>
      <c r="F527" s="121" t="s">
        <v>2937</v>
      </c>
      <c r="G527" s="121" t="s">
        <v>2040</v>
      </c>
      <c r="H527" s="121" t="s">
        <v>2162</v>
      </c>
      <c r="I527" s="121" t="s">
        <v>2067</v>
      </c>
      <c r="J527" s="121">
        <v>0.05</v>
      </c>
      <c r="K527" s="121">
        <v>0.1</v>
      </c>
      <c r="L527" s="121">
        <v>6.25E-2</v>
      </c>
      <c r="M527" s="121">
        <v>0.3</v>
      </c>
      <c r="N527" s="121">
        <v>0</v>
      </c>
      <c r="O527" s="121">
        <v>0.92</v>
      </c>
      <c r="P527" s="121">
        <v>0.3</v>
      </c>
      <c r="Q527" s="121">
        <v>0.51249999999999996</v>
      </c>
      <c r="R527" s="121">
        <v>0.8125</v>
      </c>
      <c r="S527" s="121">
        <v>8.0592000000000006</v>
      </c>
      <c r="T527" s="121">
        <v>7.1174999999999997</v>
      </c>
    </row>
    <row r="528" spans="1:20">
      <c r="A528" s="121">
        <v>527</v>
      </c>
      <c r="B528" s="121">
        <v>2298127</v>
      </c>
      <c r="C528" s="121" t="s">
        <v>306</v>
      </c>
      <c r="D528" s="121" t="s">
        <v>363</v>
      </c>
      <c r="E528" s="121" t="s">
        <v>2938</v>
      </c>
      <c r="F528" s="121" t="s">
        <v>2939</v>
      </c>
      <c r="G528" s="121" t="s">
        <v>2040</v>
      </c>
      <c r="H528" s="121" t="s">
        <v>2162</v>
      </c>
      <c r="I528" s="121" t="s">
        <v>2067</v>
      </c>
      <c r="J528" s="121">
        <v>0.05</v>
      </c>
      <c r="K528" s="121">
        <v>0.1</v>
      </c>
      <c r="L528" s="121">
        <v>6.25E-2</v>
      </c>
      <c r="M528" s="121">
        <v>0.3</v>
      </c>
      <c r="N528" s="121">
        <v>0</v>
      </c>
      <c r="O528" s="121">
        <v>0.92</v>
      </c>
      <c r="P528" s="121">
        <v>0.3</v>
      </c>
      <c r="Q528" s="121">
        <v>0.51249999999999996</v>
      </c>
      <c r="R528" s="121">
        <v>0.8125</v>
      </c>
      <c r="S528" s="121">
        <v>8.0592000000000006</v>
      </c>
      <c r="T528" s="121">
        <v>7.1174999999999997</v>
      </c>
    </row>
    <row r="529" spans="1:20">
      <c r="A529" s="121">
        <v>528</v>
      </c>
      <c r="B529" s="121">
        <v>2298128</v>
      </c>
      <c r="C529" s="121" t="s">
        <v>306</v>
      </c>
      <c r="D529" s="121" t="s">
        <v>363</v>
      </c>
      <c r="E529" s="121" t="s">
        <v>2938</v>
      </c>
      <c r="F529" s="121" t="s">
        <v>2940</v>
      </c>
      <c r="G529" s="121" t="s">
        <v>2040</v>
      </c>
      <c r="H529" s="121" t="s">
        <v>2162</v>
      </c>
      <c r="I529" s="121" t="s">
        <v>2067</v>
      </c>
      <c r="J529" s="121">
        <v>0.05</v>
      </c>
      <c r="K529" s="121">
        <v>0.1</v>
      </c>
      <c r="L529" s="121">
        <v>6.25E-2</v>
      </c>
      <c r="M529" s="121">
        <v>0.3</v>
      </c>
      <c r="N529" s="121">
        <v>0</v>
      </c>
      <c r="O529" s="121">
        <v>0.92</v>
      </c>
      <c r="P529" s="121">
        <v>0.3</v>
      </c>
      <c r="Q529" s="121">
        <v>0.51249999999999996</v>
      </c>
      <c r="R529" s="121">
        <v>0.8125</v>
      </c>
      <c r="S529" s="121">
        <v>8.0592000000000006</v>
      </c>
      <c r="T529" s="121">
        <v>7.1174999999999997</v>
      </c>
    </row>
    <row r="530" spans="1:20">
      <c r="A530" s="121">
        <v>529</v>
      </c>
      <c r="B530" s="121">
        <v>2298129</v>
      </c>
      <c r="C530" s="121" t="s">
        <v>306</v>
      </c>
      <c r="D530" s="121" t="s">
        <v>363</v>
      </c>
      <c r="E530" s="121" t="s">
        <v>2941</v>
      </c>
      <c r="F530" s="121" t="s">
        <v>2942</v>
      </c>
      <c r="G530" s="121" t="s">
        <v>2040</v>
      </c>
      <c r="H530" s="121" t="s">
        <v>2162</v>
      </c>
      <c r="I530" s="121" t="s">
        <v>2067</v>
      </c>
      <c r="J530" s="121">
        <v>0.05</v>
      </c>
      <c r="K530" s="121">
        <v>0.1</v>
      </c>
      <c r="L530" s="121">
        <v>6.25E-2</v>
      </c>
      <c r="M530" s="121">
        <v>0.3</v>
      </c>
      <c r="N530" s="121">
        <v>0</v>
      </c>
      <c r="O530" s="121">
        <v>0.92</v>
      </c>
      <c r="P530" s="121">
        <v>0.3</v>
      </c>
      <c r="Q530" s="121">
        <v>0.51249999999999996</v>
      </c>
      <c r="R530" s="121">
        <v>0.8125</v>
      </c>
      <c r="S530" s="121">
        <v>8.0592000000000006</v>
      </c>
      <c r="T530" s="121">
        <v>7.1174999999999997</v>
      </c>
    </row>
    <row r="531" spans="1:20">
      <c r="A531" s="121">
        <v>530</v>
      </c>
      <c r="B531" s="121">
        <v>2298130</v>
      </c>
      <c r="C531" s="121" t="s">
        <v>306</v>
      </c>
      <c r="D531" s="121" t="s">
        <v>363</v>
      </c>
      <c r="E531" s="121" t="s">
        <v>2943</v>
      </c>
      <c r="F531" s="121" t="s">
        <v>2944</v>
      </c>
      <c r="G531" s="121" t="s">
        <v>2040</v>
      </c>
      <c r="H531" s="121" t="s">
        <v>2162</v>
      </c>
      <c r="I531" s="121" t="s">
        <v>2067</v>
      </c>
      <c r="J531" s="121">
        <v>0.05</v>
      </c>
      <c r="K531" s="121">
        <v>0.1</v>
      </c>
      <c r="L531" s="121">
        <v>6.25E-2</v>
      </c>
      <c r="M531" s="121">
        <v>0.3</v>
      </c>
      <c r="N531" s="121">
        <v>0</v>
      </c>
      <c r="O531" s="121">
        <v>0.92</v>
      </c>
      <c r="P531" s="121">
        <v>0.3</v>
      </c>
      <c r="Q531" s="121">
        <v>0.51249999999999996</v>
      </c>
      <c r="R531" s="121">
        <v>0.8125</v>
      </c>
      <c r="S531" s="121">
        <v>8.0592000000000006</v>
      </c>
      <c r="T531" s="121">
        <v>7.1174999999999997</v>
      </c>
    </row>
    <row r="532" spans="1:20">
      <c r="A532" s="121">
        <v>531</v>
      </c>
      <c r="B532" s="121">
        <v>2298131</v>
      </c>
      <c r="C532" s="121" t="s">
        <v>306</v>
      </c>
      <c r="D532" s="121" t="s">
        <v>363</v>
      </c>
      <c r="E532" s="121" t="s">
        <v>2945</v>
      </c>
      <c r="F532" s="121" t="s">
        <v>2946</v>
      </c>
      <c r="G532" s="121" t="s">
        <v>2040</v>
      </c>
      <c r="H532" s="121" t="s">
        <v>2162</v>
      </c>
      <c r="I532" s="121" t="s">
        <v>2067</v>
      </c>
      <c r="J532" s="121">
        <v>0.05</v>
      </c>
      <c r="K532" s="121">
        <v>0.1</v>
      </c>
      <c r="L532" s="121">
        <v>6.25E-2</v>
      </c>
      <c r="M532" s="121">
        <v>0.3</v>
      </c>
      <c r="N532" s="121">
        <v>0</v>
      </c>
      <c r="O532" s="121">
        <v>0.92</v>
      </c>
      <c r="P532" s="121">
        <v>0.3</v>
      </c>
      <c r="Q532" s="121">
        <v>0.51249999999999996</v>
      </c>
      <c r="R532" s="121">
        <v>0.8125</v>
      </c>
      <c r="S532" s="121">
        <v>8.0592000000000006</v>
      </c>
      <c r="T532" s="121">
        <v>7.1174999999999997</v>
      </c>
    </row>
    <row r="533" spans="1:20">
      <c r="A533" s="121">
        <v>532</v>
      </c>
      <c r="B533" s="121">
        <v>2263824</v>
      </c>
      <c r="C533" s="121" t="s">
        <v>306</v>
      </c>
      <c r="D533" s="121" t="s">
        <v>363</v>
      </c>
      <c r="E533" s="121" t="s">
        <v>2927</v>
      </c>
      <c r="F533" s="121" t="s">
        <v>2947</v>
      </c>
      <c r="G533" s="121" t="s">
        <v>2040</v>
      </c>
      <c r="H533" s="121" t="s">
        <v>2162</v>
      </c>
      <c r="I533" s="121" t="s">
        <v>2057</v>
      </c>
      <c r="J533" s="121">
        <v>0.25</v>
      </c>
      <c r="K533" s="121">
        <v>0.1</v>
      </c>
      <c r="L533" s="121">
        <v>6.25E-2</v>
      </c>
      <c r="M533" s="121">
        <v>0.3</v>
      </c>
      <c r="N533" s="121">
        <v>0.1</v>
      </c>
      <c r="O533" s="121">
        <v>1.18</v>
      </c>
      <c r="P533" s="121">
        <v>0.3</v>
      </c>
      <c r="Q533" s="121">
        <v>0.8125</v>
      </c>
      <c r="R533" s="121">
        <v>1.1125</v>
      </c>
      <c r="S533" s="121">
        <v>10.3368</v>
      </c>
      <c r="T533" s="121">
        <v>9.7454999999999998</v>
      </c>
    </row>
    <row r="534" spans="1:20">
      <c r="A534" s="121">
        <v>533</v>
      </c>
      <c r="B534" s="121">
        <v>2308171</v>
      </c>
      <c r="C534" s="121" t="s">
        <v>306</v>
      </c>
      <c r="D534" s="121" t="s">
        <v>363</v>
      </c>
      <c r="E534" s="121" t="s">
        <v>2925</v>
      </c>
      <c r="F534" s="121" t="s">
        <v>2948</v>
      </c>
      <c r="G534" s="121" t="s">
        <v>2040</v>
      </c>
      <c r="H534" s="121" t="s">
        <v>2162</v>
      </c>
      <c r="I534" s="121" t="s">
        <v>2057</v>
      </c>
      <c r="J534" s="121">
        <v>0.25</v>
      </c>
      <c r="K534" s="121">
        <v>0.1</v>
      </c>
      <c r="L534" s="121">
        <v>3.125E-2</v>
      </c>
      <c r="M534" s="121">
        <v>0.3</v>
      </c>
      <c r="N534" s="121">
        <v>0.1</v>
      </c>
      <c r="O534" s="121">
        <v>1.17</v>
      </c>
      <c r="P534" s="121">
        <v>0.3</v>
      </c>
      <c r="Q534" s="121">
        <v>0.78125</v>
      </c>
      <c r="R534" s="121">
        <v>1.08125</v>
      </c>
      <c r="S534" s="121">
        <v>10.2492</v>
      </c>
      <c r="T534" s="121">
        <v>9.4717500000000001</v>
      </c>
    </row>
    <row r="535" spans="1:20">
      <c r="A535" s="121">
        <v>534</v>
      </c>
      <c r="B535" s="121">
        <v>2264511</v>
      </c>
      <c r="C535" s="121" t="s">
        <v>306</v>
      </c>
      <c r="D535" s="121" t="s">
        <v>363</v>
      </c>
      <c r="E535" s="121" t="s">
        <v>2920</v>
      </c>
      <c r="F535" s="121" t="s">
        <v>2949</v>
      </c>
      <c r="G535" s="121" t="s">
        <v>2040</v>
      </c>
      <c r="H535" s="121" t="s">
        <v>2162</v>
      </c>
      <c r="I535" s="121" t="s">
        <v>2057</v>
      </c>
      <c r="J535" s="121">
        <v>0.25</v>
      </c>
      <c r="K535" s="121">
        <v>0.1</v>
      </c>
      <c r="L535" s="121">
        <v>0.125</v>
      </c>
      <c r="M535" s="121">
        <v>0.3</v>
      </c>
      <c r="N535" s="121">
        <v>0.1</v>
      </c>
      <c r="O535" s="121">
        <v>1.21</v>
      </c>
      <c r="P535" s="121">
        <v>0.3</v>
      </c>
      <c r="Q535" s="121">
        <v>0.875</v>
      </c>
      <c r="R535" s="121">
        <v>1.175</v>
      </c>
      <c r="S535" s="121">
        <v>10.599600000000001</v>
      </c>
      <c r="T535" s="121">
        <v>10.292999999999999</v>
      </c>
    </row>
    <row r="536" spans="1:20">
      <c r="A536" s="121">
        <v>535</v>
      </c>
      <c r="B536" s="121">
        <v>2295703</v>
      </c>
      <c r="C536" s="121" t="s">
        <v>306</v>
      </c>
      <c r="D536" s="121" t="s">
        <v>363</v>
      </c>
      <c r="E536" s="121" t="s">
        <v>2950</v>
      </c>
      <c r="F536" s="121" t="s">
        <v>2951</v>
      </c>
      <c r="G536" s="121" t="s">
        <v>2040</v>
      </c>
      <c r="H536" s="121" t="s">
        <v>2041</v>
      </c>
      <c r="I536" s="121" t="s">
        <v>2067</v>
      </c>
      <c r="J536" s="121">
        <v>0</v>
      </c>
      <c r="K536" s="121">
        <v>0</v>
      </c>
      <c r="L536" s="121">
        <v>7.8125E-3</v>
      </c>
      <c r="M536" s="121">
        <v>0.3</v>
      </c>
      <c r="N536" s="121">
        <v>0</v>
      </c>
      <c r="O536" s="121">
        <v>2.57</v>
      </c>
      <c r="P536" s="121">
        <v>0.5</v>
      </c>
      <c r="Q536" s="121">
        <v>0.30781249999999999</v>
      </c>
      <c r="R536" s="121">
        <v>0.80781250000000004</v>
      </c>
      <c r="S536" s="121">
        <v>22.513200000000001</v>
      </c>
      <c r="T536" s="121">
        <v>7.0764374999999999</v>
      </c>
    </row>
    <row r="537" spans="1:20">
      <c r="A537" s="121">
        <v>536</v>
      </c>
      <c r="B537" s="121">
        <v>2295704</v>
      </c>
      <c r="C537" s="121" t="s">
        <v>306</v>
      </c>
      <c r="D537" s="121" t="s">
        <v>363</v>
      </c>
      <c r="E537" s="121" t="s">
        <v>2952</v>
      </c>
      <c r="F537" s="121" t="s">
        <v>2953</v>
      </c>
      <c r="G537" s="121" t="s">
        <v>2040</v>
      </c>
      <c r="H537" s="121" t="s">
        <v>2041</v>
      </c>
      <c r="I537" s="121" t="s">
        <v>2067</v>
      </c>
      <c r="J537" s="121">
        <v>0</v>
      </c>
      <c r="K537" s="121">
        <v>0</v>
      </c>
      <c r="L537" s="121">
        <v>1.5625E-2</v>
      </c>
      <c r="M537" s="121">
        <v>0.3</v>
      </c>
      <c r="N537" s="121">
        <v>0</v>
      </c>
      <c r="O537" s="121">
        <v>1.69</v>
      </c>
      <c r="P537" s="121">
        <v>0.5</v>
      </c>
      <c r="Q537" s="121">
        <v>0.31562499999999999</v>
      </c>
      <c r="R537" s="121">
        <v>0.81562500000000004</v>
      </c>
      <c r="S537" s="121">
        <v>14.804399999999999</v>
      </c>
      <c r="T537" s="121">
        <v>7.1448749999999999</v>
      </c>
    </row>
    <row r="538" spans="1:20">
      <c r="A538" s="121">
        <v>537</v>
      </c>
      <c r="B538" s="121">
        <v>2248455</v>
      </c>
      <c r="C538" s="121" t="s">
        <v>306</v>
      </c>
      <c r="D538" s="121" t="s">
        <v>363</v>
      </c>
      <c r="E538" s="121" t="s">
        <v>2954</v>
      </c>
      <c r="F538" s="121" t="s">
        <v>2955</v>
      </c>
      <c r="G538" s="121" t="s">
        <v>2040</v>
      </c>
      <c r="H538" s="121" t="s">
        <v>2041</v>
      </c>
      <c r="I538" s="121" t="s">
        <v>2160</v>
      </c>
      <c r="J538" s="121">
        <v>0</v>
      </c>
      <c r="K538" s="121">
        <v>0.1</v>
      </c>
      <c r="L538" s="121">
        <v>0.25</v>
      </c>
      <c r="M538" s="121">
        <v>0.4</v>
      </c>
      <c r="N538" s="121">
        <v>0</v>
      </c>
      <c r="O538" s="121">
        <v>1.33</v>
      </c>
      <c r="P538" s="121">
        <v>0.5</v>
      </c>
      <c r="Q538" s="121">
        <v>0.75</v>
      </c>
      <c r="R538" s="121">
        <v>1.25</v>
      </c>
      <c r="S538" s="121">
        <v>11.6508</v>
      </c>
      <c r="T538" s="121">
        <v>10.95</v>
      </c>
    </row>
    <row r="539" spans="1:20">
      <c r="A539" s="121">
        <v>538</v>
      </c>
      <c r="B539" s="121">
        <v>2295692</v>
      </c>
      <c r="C539" s="121" t="s">
        <v>306</v>
      </c>
      <c r="D539" s="121" t="s">
        <v>363</v>
      </c>
      <c r="E539" s="121" t="s">
        <v>2956</v>
      </c>
      <c r="F539" s="121" t="s">
        <v>2957</v>
      </c>
      <c r="G539" s="121" t="s">
        <v>2040</v>
      </c>
      <c r="H539" s="121" t="s">
        <v>2041</v>
      </c>
      <c r="I539" s="121" t="s">
        <v>2067</v>
      </c>
      <c r="J539" s="121">
        <v>0</v>
      </c>
      <c r="K539" s="121">
        <v>0</v>
      </c>
      <c r="L539" s="121">
        <v>0.125</v>
      </c>
      <c r="M539" s="121">
        <v>0.3</v>
      </c>
      <c r="N539" s="121">
        <v>0</v>
      </c>
      <c r="O539" s="121">
        <v>1.0900000000000001</v>
      </c>
      <c r="P539" s="121">
        <v>0.5</v>
      </c>
      <c r="Q539" s="121">
        <v>0.42499999999999999</v>
      </c>
      <c r="R539" s="121">
        <v>0.92500000000000004</v>
      </c>
      <c r="S539" s="121">
        <v>9.5484000000000009</v>
      </c>
      <c r="T539" s="121">
        <v>8.1029999999999998</v>
      </c>
    </row>
    <row r="540" spans="1:20">
      <c r="A540" s="121">
        <v>539</v>
      </c>
      <c r="B540" s="121">
        <v>2295689</v>
      </c>
      <c r="C540" s="121" t="s">
        <v>306</v>
      </c>
      <c r="D540" s="121" t="s">
        <v>363</v>
      </c>
      <c r="E540" s="121" t="s">
        <v>2958</v>
      </c>
      <c r="F540" s="121" t="s">
        <v>2959</v>
      </c>
      <c r="G540" s="121" t="s">
        <v>2040</v>
      </c>
      <c r="H540" s="121" t="s">
        <v>2041</v>
      </c>
      <c r="I540" s="121" t="s">
        <v>2109</v>
      </c>
      <c r="J540" s="121">
        <v>0</v>
      </c>
      <c r="K540" s="121">
        <v>0</v>
      </c>
      <c r="L540" s="121">
        <v>0.125</v>
      </c>
      <c r="M540" s="121">
        <v>1.5</v>
      </c>
      <c r="N540" s="121">
        <v>0</v>
      </c>
      <c r="O540" s="121">
        <v>0.68</v>
      </c>
      <c r="P540" s="121">
        <v>0.5</v>
      </c>
      <c r="Q540" s="121">
        <v>1.625</v>
      </c>
      <c r="R540" s="121">
        <v>2.125</v>
      </c>
      <c r="S540" s="121">
        <v>5.9568000000000003</v>
      </c>
      <c r="T540" s="121">
        <v>18.614999999999998</v>
      </c>
    </row>
    <row r="541" spans="1:20">
      <c r="A541" s="121">
        <v>540</v>
      </c>
      <c r="B541" s="121">
        <v>2295690</v>
      </c>
      <c r="C541" s="121" t="s">
        <v>306</v>
      </c>
      <c r="D541" s="121" t="s">
        <v>363</v>
      </c>
      <c r="E541" s="121" t="s">
        <v>2960</v>
      </c>
      <c r="F541" s="121" t="s">
        <v>2961</v>
      </c>
      <c r="G541" s="121" t="s">
        <v>2040</v>
      </c>
      <c r="H541" s="121" t="s">
        <v>2041</v>
      </c>
      <c r="I541" s="121" t="s">
        <v>2109</v>
      </c>
      <c r="J541" s="121">
        <v>0</v>
      </c>
      <c r="K541" s="121">
        <v>0</v>
      </c>
      <c r="L541" s="121">
        <v>0.125</v>
      </c>
      <c r="M541" s="121">
        <v>1.5</v>
      </c>
      <c r="N541" s="121">
        <v>0</v>
      </c>
      <c r="O541" s="121">
        <v>0.78</v>
      </c>
      <c r="P541" s="121">
        <v>0.5</v>
      </c>
      <c r="Q541" s="121">
        <v>1.625</v>
      </c>
      <c r="R541" s="121">
        <v>2.125</v>
      </c>
      <c r="S541" s="121">
        <v>6.8327999999999998</v>
      </c>
      <c r="T541" s="121">
        <v>18.614999999999998</v>
      </c>
    </row>
    <row r="542" spans="1:20">
      <c r="A542" s="121">
        <v>541</v>
      </c>
      <c r="B542" s="121">
        <v>2295688</v>
      </c>
      <c r="C542" s="121" t="s">
        <v>306</v>
      </c>
      <c r="D542" s="121" t="s">
        <v>363</v>
      </c>
      <c r="E542" s="121" t="s">
        <v>2962</v>
      </c>
      <c r="F542" s="121" t="s">
        <v>2963</v>
      </c>
      <c r="G542" s="121" t="s">
        <v>2040</v>
      </c>
      <c r="H542" s="121" t="s">
        <v>2041</v>
      </c>
      <c r="I542" s="121" t="s">
        <v>2098</v>
      </c>
      <c r="J542" s="121">
        <v>0</v>
      </c>
      <c r="K542" s="121">
        <v>0</v>
      </c>
      <c r="L542" s="121">
        <v>0.125</v>
      </c>
      <c r="M542" s="121">
        <v>0.4</v>
      </c>
      <c r="N542" s="121">
        <v>0</v>
      </c>
      <c r="O542" s="121">
        <v>0.87</v>
      </c>
      <c r="P542" s="121">
        <v>0.5</v>
      </c>
      <c r="Q542" s="121">
        <v>0.52500000000000002</v>
      </c>
      <c r="R542" s="121">
        <v>1.0249999999999999</v>
      </c>
      <c r="S542" s="121">
        <v>7.6212</v>
      </c>
      <c r="T542" s="121">
        <v>8.9789999999999992</v>
      </c>
    </row>
    <row r="543" spans="1:20">
      <c r="A543" s="121">
        <v>542</v>
      </c>
      <c r="B543" s="121">
        <v>2295691</v>
      </c>
      <c r="C543" s="121" t="s">
        <v>306</v>
      </c>
      <c r="D543" s="121" t="s">
        <v>363</v>
      </c>
      <c r="E543" s="121" t="s">
        <v>2964</v>
      </c>
      <c r="F543" s="121" t="s">
        <v>2965</v>
      </c>
      <c r="G543" s="121" t="s">
        <v>2040</v>
      </c>
      <c r="H543" s="121" t="s">
        <v>2041</v>
      </c>
      <c r="I543" s="121" t="s">
        <v>2067</v>
      </c>
      <c r="J543" s="121">
        <v>0</v>
      </c>
      <c r="K543" s="121">
        <v>0</v>
      </c>
      <c r="L543" s="121">
        <v>1.5625E-2</v>
      </c>
      <c r="M543" s="121">
        <v>0.3</v>
      </c>
      <c r="N543" s="121">
        <v>0</v>
      </c>
      <c r="O543" s="121">
        <v>0.99</v>
      </c>
      <c r="P543" s="121">
        <v>0.5</v>
      </c>
      <c r="Q543" s="121">
        <v>0.31562499999999999</v>
      </c>
      <c r="R543" s="121">
        <v>0.81562500000000004</v>
      </c>
      <c r="S543" s="121">
        <v>8.6723999999999997</v>
      </c>
      <c r="T543" s="121">
        <v>7.1448749999999999</v>
      </c>
    </row>
    <row r="544" spans="1:20">
      <c r="A544" s="121">
        <v>543</v>
      </c>
      <c r="B544" s="121">
        <v>2304440</v>
      </c>
      <c r="C544" s="121" t="s">
        <v>306</v>
      </c>
      <c r="D544" s="121" t="s">
        <v>363</v>
      </c>
      <c r="E544" s="121" t="s">
        <v>2966</v>
      </c>
      <c r="F544" s="121" t="s">
        <v>2967</v>
      </c>
      <c r="G544" s="121" t="s">
        <v>2040</v>
      </c>
      <c r="H544" s="121" t="s">
        <v>2041</v>
      </c>
      <c r="I544" s="121" t="s">
        <v>2160</v>
      </c>
      <c r="J544" s="121">
        <v>0</v>
      </c>
      <c r="K544" s="121">
        <v>0.1</v>
      </c>
      <c r="L544" s="121">
        <v>0.875</v>
      </c>
      <c r="M544" s="121">
        <v>0.4</v>
      </c>
      <c r="N544" s="121">
        <v>0</v>
      </c>
      <c r="O544" s="121">
        <v>1.18</v>
      </c>
      <c r="P544" s="121">
        <v>0.5</v>
      </c>
      <c r="Q544" s="121">
        <v>1.375</v>
      </c>
      <c r="R544" s="121">
        <v>1.875</v>
      </c>
      <c r="S544" s="121">
        <v>10.3368</v>
      </c>
      <c r="T544" s="121">
        <v>16.425000000000001</v>
      </c>
    </row>
    <row r="545" spans="1:20">
      <c r="A545" s="121">
        <v>544</v>
      </c>
      <c r="B545" s="121">
        <v>2304437</v>
      </c>
      <c r="C545" s="121" t="s">
        <v>306</v>
      </c>
      <c r="D545" s="121" t="s">
        <v>363</v>
      </c>
      <c r="E545" s="121" t="s">
        <v>2968</v>
      </c>
      <c r="F545" s="121" t="s">
        <v>2969</v>
      </c>
      <c r="G545" s="121" t="s">
        <v>2040</v>
      </c>
      <c r="H545" s="121" t="s">
        <v>2041</v>
      </c>
      <c r="I545" s="121" t="s">
        <v>2160</v>
      </c>
      <c r="J545" s="121">
        <v>0</v>
      </c>
      <c r="K545" s="121">
        <v>0.1</v>
      </c>
      <c r="L545" s="121">
        <v>0.875</v>
      </c>
      <c r="M545" s="121">
        <v>0.4</v>
      </c>
      <c r="N545" s="121">
        <v>0</v>
      </c>
      <c r="O545" s="121">
        <v>1.1499999999999999</v>
      </c>
      <c r="P545" s="121">
        <v>0.5</v>
      </c>
      <c r="Q545" s="121">
        <v>1.375</v>
      </c>
      <c r="R545" s="121">
        <v>1.875</v>
      </c>
      <c r="S545" s="121">
        <v>10.074</v>
      </c>
      <c r="T545" s="121">
        <v>16.425000000000001</v>
      </c>
    </row>
    <row r="546" spans="1:20">
      <c r="A546" s="121">
        <v>545</v>
      </c>
      <c r="B546" s="121">
        <v>2308173</v>
      </c>
      <c r="C546" s="121" t="s">
        <v>306</v>
      </c>
      <c r="D546" s="121" t="s">
        <v>363</v>
      </c>
      <c r="E546" s="121" t="s">
        <v>2970</v>
      </c>
      <c r="F546" s="121" t="s">
        <v>2971</v>
      </c>
      <c r="G546" s="121" t="s">
        <v>2040</v>
      </c>
      <c r="H546" s="121" t="s">
        <v>2162</v>
      </c>
      <c r="I546" s="121" t="s">
        <v>2057</v>
      </c>
      <c r="J546" s="121">
        <v>0.25</v>
      </c>
      <c r="K546" s="121">
        <v>0.1</v>
      </c>
      <c r="L546" s="121">
        <v>3.125E-2</v>
      </c>
      <c r="M546" s="121">
        <v>0.3</v>
      </c>
      <c r="N546" s="121">
        <v>0.1</v>
      </c>
      <c r="O546" s="121">
        <v>1.17</v>
      </c>
      <c r="P546" s="121">
        <v>0.3</v>
      </c>
      <c r="Q546" s="121">
        <v>0.78125</v>
      </c>
      <c r="R546" s="121">
        <v>1.08125</v>
      </c>
      <c r="S546" s="121">
        <v>10.2492</v>
      </c>
      <c r="T546" s="121">
        <v>9.4717500000000001</v>
      </c>
    </row>
    <row r="547" spans="1:20">
      <c r="A547" s="121">
        <v>546</v>
      </c>
      <c r="B547" s="121">
        <v>2263754</v>
      </c>
      <c r="C547" s="121" t="s">
        <v>306</v>
      </c>
      <c r="D547" s="121" t="s">
        <v>363</v>
      </c>
      <c r="E547" s="121" t="s">
        <v>2914</v>
      </c>
      <c r="F547" s="121" t="s">
        <v>2972</v>
      </c>
      <c r="G547" s="121" t="s">
        <v>2040</v>
      </c>
      <c r="H547" s="121" t="s">
        <v>2162</v>
      </c>
      <c r="I547" s="121" t="s">
        <v>2057</v>
      </c>
      <c r="J547" s="121">
        <v>0.25</v>
      </c>
      <c r="K547" s="121">
        <v>0.1</v>
      </c>
      <c r="L547" s="121">
        <v>3.125E-2</v>
      </c>
      <c r="M547" s="121">
        <v>0.3</v>
      </c>
      <c r="N547" s="121">
        <v>0.1</v>
      </c>
      <c r="O547" s="121">
        <v>1.17</v>
      </c>
      <c r="P547" s="121">
        <v>0.3</v>
      </c>
      <c r="Q547" s="121">
        <v>0.78125</v>
      </c>
      <c r="R547" s="121">
        <v>1.08125</v>
      </c>
      <c r="S547" s="121">
        <v>10.2492</v>
      </c>
      <c r="T547" s="121">
        <v>9.4717500000000001</v>
      </c>
    </row>
    <row r="548" spans="1:20">
      <c r="A548" s="121">
        <v>547</v>
      </c>
      <c r="B548" s="121">
        <v>2263755</v>
      </c>
      <c r="C548" s="121" t="s">
        <v>306</v>
      </c>
      <c r="D548" s="121" t="s">
        <v>363</v>
      </c>
      <c r="E548" s="121" t="s">
        <v>2914</v>
      </c>
      <c r="F548" s="121" t="s">
        <v>2973</v>
      </c>
      <c r="G548" s="121" t="s">
        <v>2040</v>
      </c>
      <c r="H548" s="121" t="s">
        <v>2162</v>
      </c>
      <c r="I548" s="121" t="s">
        <v>2057</v>
      </c>
      <c r="J548" s="121">
        <v>0.25</v>
      </c>
      <c r="K548" s="121">
        <v>0.1</v>
      </c>
      <c r="L548" s="121">
        <v>3.125E-2</v>
      </c>
      <c r="M548" s="121">
        <v>0.3</v>
      </c>
      <c r="N548" s="121">
        <v>0.1</v>
      </c>
      <c r="O548" s="121">
        <v>1.17</v>
      </c>
      <c r="P548" s="121">
        <v>0.3</v>
      </c>
      <c r="Q548" s="121">
        <v>0.78125</v>
      </c>
      <c r="R548" s="121">
        <v>1.08125</v>
      </c>
      <c r="S548" s="121">
        <v>10.2492</v>
      </c>
      <c r="T548" s="121">
        <v>9.4717500000000001</v>
      </c>
    </row>
    <row r="549" spans="1:20">
      <c r="A549" s="121">
        <v>548</v>
      </c>
      <c r="B549" s="121">
        <v>2308174</v>
      </c>
      <c r="C549" s="121" t="s">
        <v>306</v>
      </c>
      <c r="D549" s="121" t="s">
        <v>363</v>
      </c>
      <c r="E549" s="121" t="s">
        <v>2916</v>
      </c>
      <c r="F549" s="121" t="s">
        <v>2974</v>
      </c>
      <c r="G549" s="121" t="s">
        <v>2040</v>
      </c>
      <c r="H549" s="121" t="s">
        <v>2162</v>
      </c>
      <c r="I549" s="121" t="s">
        <v>2057</v>
      </c>
      <c r="J549" s="121">
        <v>0.25</v>
      </c>
      <c r="K549" s="121">
        <v>0.1</v>
      </c>
      <c r="L549" s="121">
        <v>6.25E-2</v>
      </c>
      <c r="M549" s="121">
        <v>0.3</v>
      </c>
      <c r="N549" s="121">
        <v>0.1</v>
      </c>
      <c r="O549" s="121">
        <v>1.17</v>
      </c>
      <c r="P549" s="121">
        <v>0.3</v>
      </c>
      <c r="Q549" s="121">
        <v>0.8125</v>
      </c>
      <c r="R549" s="121">
        <v>1.1125</v>
      </c>
      <c r="S549" s="121">
        <v>10.2492</v>
      </c>
      <c r="T549" s="121">
        <v>9.7454999999999998</v>
      </c>
    </row>
    <row r="550" spans="1:20">
      <c r="A550" s="121">
        <v>549</v>
      </c>
      <c r="B550" s="121">
        <v>2263825</v>
      </c>
      <c r="C550" s="121" t="s">
        <v>306</v>
      </c>
      <c r="D550" s="121" t="s">
        <v>363</v>
      </c>
      <c r="E550" s="121" t="s">
        <v>2916</v>
      </c>
      <c r="F550" s="121" t="s">
        <v>2975</v>
      </c>
      <c r="G550" s="121" t="s">
        <v>2040</v>
      </c>
      <c r="H550" s="121" t="s">
        <v>2162</v>
      </c>
      <c r="I550" s="121" t="s">
        <v>2057</v>
      </c>
      <c r="J550" s="121">
        <v>0.25</v>
      </c>
      <c r="K550" s="121">
        <v>0.1</v>
      </c>
      <c r="L550" s="121">
        <v>6.25E-2</v>
      </c>
      <c r="M550" s="121">
        <v>0.3</v>
      </c>
      <c r="N550" s="121">
        <v>0.1</v>
      </c>
      <c r="O550" s="121">
        <v>1.18</v>
      </c>
      <c r="P550" s="121">
        <v>0.3</v>
      </c>
      <c r="Q550" s="121">
        <v>0.8125</v>
      </c>
      <c r="R550" s="121">
        <v>1.1125</v>
      </c>
      <c r="S550" s="121">
        <v>10.3368</v>
      </c>
      <c r="T550" s="121">
        <v>9.7454999999999998</v>
      </c>
    </row>
    <row r="551" spans="1:20">
      <c r="A551" s="121">
        <v>550</v>
      </c>
      <c r="B551" s="121">
        <v>2263826</v>
      </c>
      <c r="C551" s="121" t="s">
        <v>306</v>
      </c>
      <c r="D551" s="121" t="s">
        <v>363</v>
      </c>
      <c r="E551" s="121" t="s">
        <v>2916</v>
      </c>
      <c r="F551" s="121" t="s">
        <v>2976</v>
      </c>
      <c r="G551" s="121" t="s">
        <v>2040</v>
      </c>
      <c r="H551" s="121" t="s">
        <v>2162</v>
      </c>
      <c r="I551" s="121" t="s">
        <v>2057</v>
      </c>
      <c r="J551" s="121">
        <v>0.25</v>
      </c>
      <c r="K551" s="121">
        <v>0.1</v>
      </c>
      <c r="L551" s="121">
        <v>6.25E-2</v>
      </c>
      <c r="M551" s="121">
        <v>0.3</v>
      </c>
      <c r="N551" s="121">
        <v>0.1</v>
      </c>
      <c r="O551" s="121">
        <v>1.18</v>
      </c>
      <c r="P551" s="121">
        <v>0.3</v>
      </c>
      <c r="Q551" s="121">
        <v>0.8125</v>
      </c>
      <c r="R551" s="121">
        <v>1.1125</v>
      </c>
      <c r="S551" s="121">
        <v>10.3368</v>
      </c>
      <c r="T551" s="121">
        <v>9.7454999999999998</v>
      </c>
    </row>
    <row r="552" spans="1:20">
      <c r="A552" s="121">
        <v>551</v>
      </c>
      <c r="B552" s="121">
        <v>2308175</v>
      </c>
      <c r="C552" s="121" t="s">
        <v>306</v>
      </c>
      <c r="D552" s="121" t="s">
        <v>363</v>
      </c>
      <c r="E552" s="121" t="s">
        <v>2977</v>
      </c>
      <c r="F552" s="121" t="s">
        <v>2978</v>
      </c>
      <c r="G552" s="121" t="s">
        <v>2040</v>
      </c>
      <c r="H552" s="121" t="s">
        <v>2162</v>
      </c>
      <c r="I552" s="121" t="s">
        <v>2057</v>
      </c>
      <c r="J552" s="121">
        <v>0.25</v>
      </c>
      <c r="K552" s="121">
        <v>0.1</v>
      </c>
      <c r="L552" s="121">
        <v>3.125E-2</v>
      </c>
      <c r="M552" s="121">
        <v>0.3</v>
      </c>
      <c r="N552" s="121">
        <v>0.1</v>
      </c>
      <c r="O552" s="121">
        <v>1.17</v>
      </c>
      <c r="P552" s="121">
        <v>0.3</v>
      </c>
      <c r="Q552" s="121">
        <v>0.78125</v>
      </c>
      <c r="R552" s="121">
        <v>1.08125</v>
      </c>
      <c r="S552" s="121">
        <v>10.2492</v>
      </c>
      <c r="T552" s="121">
        <v>9.4717500000000001</v>
      </c>
    </row>
    <row r="553" spans="1:20">
      <c r="A553" s="121">
        <v>552</v>
      </c>
      <c r="B553" s="121">
        <v>2276448</v>
      </c>
      <c r="C553" s="121" t="s">
        <v>306</v>
      </c>
      <c r="D553" s="121" t="s">
        <v>363</v>
      </c>
      <c r="E553" s="121" t="s">
        <v>2979</v>
      </c>
      <c r="F553" s="121" t="s">
        <v>2980</v>
      </c>
      <c r="G553" s="121" t="s">
        <v>2040</v>
      </c>
      <c r="H553" s="121" t="s">
        <v>2162</v>
      </c>
      <c r="I553" s="121" t="s">
        <v>2067</v>
      </c>
      <c r="J553" s="121">
        <v>0.05</v>
      </c>
      <c r="K553" s="121">
        <v>0.1</v>
      </c>
      <c r="L553" s="121">
        <v>3.125E-2</v>
      </c>
      <c r="M553" s="121">
        <v>0.3</v>
      </c>
      <c r="N553" s="121">
        <v>0.1</v>
      </c>
      <c r="O553" s="121">
        <v>0.8</v>
      </c>
      <c r="P553" s="121">
        <v>0.3</v>
      </c>
      <c r="Q553" s="121">
        <v>0.58125000000000004</v>
      </c>
      <c r="R553" s="121">
        <v>0.88124999999999998</v>
      </c>
      <c r="S553" s="121">
        <v>7.008</v>
      </c>
      <c r="T553" s="121">
        <v>7.7197500000000003</v>
      </c>
    </row>
    <row r="554" spans="1:20">
      <c r="A554" s="121">
        <v>553</v>
      </c>
      <c r="B554" s="121">
        <v>2276522</v>
      </c>
      <c r="C554" s="121" t="s">
        <v>306</v>
      </c>
      <c r="D554" s="121" t="s">
        <v>363</v>
      </c>
      <c r="E554" s="121" t="s">
        <v>2981</v>
      </c>
      <c r="F554" s="121" t="s">
        <v>2982</v>
      </c>
      <c r="G554" s="121" t="s">
        <v>2040</v>
      </c>
      <c r="H554" s="121" t="s">
        <v>2162</v>
      </c>
      <c r="I554" s="121" t="s">
        <v>2067</v>
      </c>
      <c r="J554" s="121">
        <v>0.05</v>
      </c>
      <c r="K554" s="121">
        <v>0.1</v>
      </c>
      <c r="L554" s="121">
        <v>3.125E-2</v>
      </c>
      <c r="M554" s="121">
        <v>0.3</v>
      </c>
      <c r="N554" s="121">
        <v>0.1</v>
      </c>
      <c r="O554" s="121">
        <v>0.8</v>
      </c>
      <c r="P554" s="121">
        <v>0.3</v>
      </c>
      <c r="Q554" s="121">
        <v>0.58125000000000004</v>
      </c>
      <c r="R554" s="121">
        <v>0.88124999999999998</v>
      </c>
      <c r="S554" s="121">
        <v>7.008</v>
      </c>
      <c r="T554" s="121">
        <v>7.7197500000000003</v>
      </c>
    </row>
    <row r="555" spans="1:20">
      <c r="A555" s="121">
        <v>554</v>
      </c>
      <c r="B555" s="121">
        <v>2276523</v>
      </c>
      <c r="C555" s="121" t="s">
        <v>306</v>
      </c>
      <c r="D555" s="121" t="s">
        <v>363</v>
      </c>
      <c r="E555" s="121" t="s">
        <v>2983</v>
      </c>
      <c r="F555" s="121" t="s">
        <v>2984</v>
      </c>
      <c r="G555" s="121" t="s">
        <v>2040</v>
      </c>
      <c r="H555" s="121" t="s">
        <v>2162</v>
      </c>
      <c r="I555" s="121" t="s">
        <v>2067</v>
      </c>
      <c r="J555" s="121">
        <v>0.05</v>
      </c>
      <c r="K555" s="121">
        <v>0.1</v>
      </c>
      <c r="L555" s="121">
        <v>3.125E-2</v>
      </c>
      <c r="M555" s="121">
        <v>0.3</v>
      </c>
      <c r="N555" s="121">
        <v>0.1</v>
      </c>
      <c r="O555" s="121">
        <v>0.8</v>
      </c>
      <c r="P555" s="121">
        <v>0.3</v>
      </c>
      <c r="Q555" s="121">
        <v>0.58125000000000004</v>
      </c>
      <c r="R555" s="121">
        <v>0.88124999999999998</v>
      </c>
      <c r="S555" s="121">
        <v>7.008</v>
      </c>
      <c r="T555" s="121">
        <v>7.7197500000000003</v>
      </c>
    </row>
    <row r="556" spans="1:20">
      <c r="A556" s="121">
        <v>555</v>
      </c>
      <c r="B556" s="121">
        <v>2269682</v>
      </c>
      <c r="C556" s="121" t="s">
        <v>306</v>
      </c>
      <c r="D556" s="121" t="s">
        <v>363</v>
      </c>
      <c r="E556" s="121" t="s">
        <v>2985</v>
      </c>
      <c r="F556" s="121" t="s">
        <v>2986</v>
      </c>
      <c r="G556" s="121" t="s">
        <v>2040</v>
      </c>
      <c r="H556" s="121" t="s">
        <v>2162</v>
      </c>
      <c r="I556" s="121" t="s">
        <v>2057</v>
      </c>
      <c r="J556" s="121">
        <v>0.05</v>
      </c>
      <c r="K556" s="121">
        <v>0.1</v>
      </c>
      <c r="L556" s="121">
        <v>3.125E-2</v>
      </c>
      <c r="M556" s="121">
        <v>0.3</v>
      </c>
      <c r="N556" s="121">
        <v>0.1</v>
      </c>
      <c r="O556" s="121">
        <v>1</v>
      </c>
      <c r="P556" s="121">
        <v>0.3</v>
      </c>
      <c r="Q556" s="121">
        <v>0.58125000000000004</v>
      </c>
      <c r="R556" s="121">
        <v>0.88124999999999998</v>
      </c>
      <c r="S556" s="121">
        <v>8.76</v>
      </c>
      <c r="T556" s="121">
        <v>7.7197500000000003</v>
      </c>
    </row>
    <row r="557" spans="1:20">
      <c r="A557" s="121">
        <v>556</v>
      </c>
      <c r="B557" s="121">
        <v>2269700</v>
      </c>
      <c r="C557" s="121" t="s">
        <v>306</v>
      </c>
      <c r="D557" s="121" t="s">
        <v>363</v>
      </c>
      <c r="E557" s="121" t="s">
        <v>2987</v>
      </c>
      <c r="F557" s="121" t="s">
        <v>2988</v>
      </c>
      <c r="G557" s="121" t="s">
        <v>2040</v>
      </c>
      <c r="H557" s="121" t="s">
        <v>2162</v>
      </c>
      <c r="I557" s="121" t="s">
        <v>2057</v>
      </c>
      <c r="J557" s="121">
        <v>0.05</v>
      </c>
      <c r="K557" s="121">
        <v>0.1</v>
      </c>
      <c r="L557" s="121">
        <v>3.125E-2</v>
      </c>
      <c r="M557" s="121">
        <v>0.3</v>
      </c>
      <c r="N557" s="121">
        <v>0.1</v>
      </c>
      <c r="O557" s="121">
        <v>1</v>
      </c>
      <c r="P557" s="121">
        <v>0.3</v>
      </c>
      <c r="Q557" s="121">
        <v>0.58125000000000004</v>
      </c>
      <c r="R557" s="121">
        <v>0.88124999999999998</v>
      </c>
      <c r="S557" s="121">
        <v>8.76</v>
      </c>
      <c r="T557" s="121">
        <v>7.7197500000000003</v>
      </c>
    </row>
    <row r="558" spans="1:20">
      <c r="A558" s="121">
        <v>557</v>
      </c>
      <c r="B558" s="121">
        <v>2269666</v>
      </c>
      <c r="C558" s="121" t="s">
        <v>306</v>
      </c>
      <c r="D558" s="121" t="s">
        <v>363</v>
      </c>
      <c r="E558" s="121" t="s">
        <v>2989</v>
      </c>
      <c r="F558" s="121" t="s">
        <v>2990</v>
      </c>
      <c r="G558" s="121" t="s">
        <v>2040</v>
      </c>
      <c r="H558" s="121" t="s">
        <v>2162</v>
      </c>
      <c r="I558" s="121" t="s">
        <v>2057</v>
      </c>
      <c r="J558" s="121">
        <v>0.05</v>
      </c>
      <c r="K558" s="121">
        <v>0.1</v>
      </c>
      <c r="L558" s="121">
        <v>3.125E-2</v>
      </c>
      <c r="M558" s="121">
        <v>0.3</v>
      </c>
      <c r="N558" s="121">
        <v>0.1</v>
      </c>
      <c r="O558" s="121">
        <v>1</v>
      </c>
      <c r="P558" s="121">
        <v>0.3</v>
      </c>
      <c r="Q558" s="121">
        <v>0.58125000000000004</v>
      </c>
      <c r="R558" s="121">
        <v>0.88124999999999998</v>
      </c>
      <c r="S558" s="121">
        <v>8.76</v>
      </c>
      <c r="T558" s="121">
        <v>7.7197500000000003</v>
      </c>
    </row>
    <row r="559" spans="1:20">
      <c r="A559" s="121">
        <v>558</v>
      </c>
      <c r="B559" s="121">
        <v>2269667</v>
      </c>
      <c r="C559" s="121" t="s">
        <v>306</v>
      </c>
      <c r="D559" s="121" t="s">
        <v>363</v>
      </c>
      <c r="E559" s="121" t="s">
        <v>2989</v>
      </c>
      <c r="F559" s="121" t="s">
        <v>2991</v>
      </c>
      <c r="G559" s="121" t="s">
        <v>2040</v>
      </c>
      <c r="H559" s="121" t="s">
        <v>2162</v>
      </c>
      <c r="I559" s="121" t="s">
        <v>2057</v>
      </c>
      <c r="J559" s="121">
        <v>0.05</v>
      </c>
      <c r="K559" s="121">
        <v>0.1</v>
      </c>
      <c r="L559" s="121">
        <v>3.125E-2</v>
      </c>
      <c r="M559" s="121">
        <v>0.3</v>
      </c>
      <c r="N559" s="121">
        <v>0.1</v>
      </c>
      <c r="O559" s="121">
        <v>1</v>
      </c>
      <c r="P559" s="121">
        <v>0.3</v>
      </c>
      <c r="Q559" s="121">
        <v>0.58125000000000004</v>
      </c>
      <c r="R559" s="121">
        <v>0.88124999999999998</v>
      </c>
      <c r="S559" s="121">
        <v>8.76</v>
      </c>
      <c r="T559" s="121">
        <v>7.7197500000000003</v>
      </c>
    </row>
    <row r="560" spans="1:20">
      <c r="A560" s="121">
        <v>559</v>
      </c>
      <c r="B560" s="121">
        <v>2264508</v>
      </c>
      <c r="C560" s="121" t="s">
        <v>306</v>
      </c>
      <c r="D560" s="121" t="s">
        <v>363</v>
      </c>
      <c r="E560" s="121" t="s">
        <v>2992</v>
      </c>
      <c r="F560" s="121" t="s">
        <v>2993</v>
      </c>
      <c r="G560" s="121" t="s">
        <v>2040</v>
      </c>
      <c r="H560" s="121" t="s">
        <v>2226</v>
      </c>
      <c r="I560" s="121" t="s">
        <v>2057</v>
      </c>
      <c r="J560" s="121">
        <v>0.25</v>
      </c>
      <c r="K560" s="121">
        <v>0</v>
      </c>
      <c r="L560" s="121">
        <v>6.25E-2</v>
      </c>
      <c r="M560" s="121">
        <v>0.3</v>
      </c>
      <c r="N560" s="121">
        <v>0</v>
      </c>
      <c r="O560" s="121">
        <v>0.88</v>
      </c>
      <c r="P560" s="121">
        <v>0.3</v>
      </c>
      <c r="Q560" s="121">
        <v>0.61250000000000004</v>
      </c>
      <c r="R560" s="121">
        <v>0.91249999999999998</v>
      </c>
      <c r="S560" s="121">
        <v>7.7088000000000001</v>
      </c>
      <c r="T560" s="121">
        <v>7.9935</v>
      </c>
    </row>
    <row r="561" spans="1:20">
      <c r="A561" s="121">
        <v>560</v>
      </c>
      <c r="B561" s="121">
        <v>2276450</v>
      </c>
      <c r="C561" s="121" t="s">
        <v>306</v>
      </c>
      <c r="D561" s="121" t="s">
        <v>363</v>
      </c>
      <c r="E561" s="121" t="s">
        <v>2979</v>
      </c>
      <c r="F561" s="121" t="s">
        <v>2994</v>
      </c>
      <c r="G561" s="121" t="s">
        <v>2040</v>
      </c>
      <c r="H561" s="121" t="s">
        <v>2162</v>
      </c>
      <c r="I561" s="121" t="s">
        <v>2067</v>
      </c>
      <c r="J561" s="121">
        <v>0.05</v>
      </c>
      <c r="K561" s="121">
        <v>0.1</v>
      </c>
      <c r="L561" s="121">
        <v>3.125E-2</v>
      </c>
      <c r="M561" s="121">
        <v>0.3</v>
      </c>
      <c r="N561" s="121">
        <v>0.1</v>
      </c>
      <c r="O561" s="121">
        <v>0.8</v>
      </c>
      <c r="P561" s="121">
        <v>0.3</v>
      </c>
      <c r="Q561" s="121">
        <v>0.58125000000000004</v>
      </c>
      <c r="R561" s="121">
        <v>0.88124999999999998</v>
      </c>
      <c r="S561" s="121">
        <v>7.008</v>
      </c>
      <c r="T561" s="121">
        <v>7.7197500000000003</v>
      </c>
    </row>
    <row r="562" spans="1:20">
      <c r="A562" s="121">
        <v>561</v>
      </c>
      <c r="B562" s="121">
        <v>2298132</v>
      </c>
      <c r="C562" s="121" t="s">
        <v>306</v>
      </c>
      <c r="D562" s="121" t="s">
        <v>363</v>
      </c>
      <c r="E562" s="121" t="s">
        <v>2995</v>
      </c>
      <c r="F562" s="121" t="s">
        <v>2996</v>
      </c>
      <c r="G562" s="121" t="s">
        <v>2040</v>
      </c>
      <c r="H562" s="121" t="s">
        <v>2162</v>
      </c>
      <c r="I562" s="121" t="s">
        <v>2067</v>
      </c>
      <c r="J562" s="121">
        <v>0.05</v>
      </c>
      <c r="K562" s="121">
        <v>0.1</v>
      </c>
      <c r="L562" s="121">
        <v>6.25E-2</v>
      </c>
      <c r="M562" s="121">
        <v>0.3</v>
      </c>
      <c r="N562" s="121">
        <v>0</v>
      </c>
      <c r="O562" s="121">
        <v>0.92</v>
      </c>
      <c r="P562" s="121">
        <v>0.3</v>
      </c>
      <c r="Q562" s="121">
        <v>0.51249999999999996</v>
      </c>
      <c r="R562" s="121">
        <v>0.8125</v>
      </c>
      <c r="S562" s="121">
        <v>8.0592000000000006</v>
      </c>
      <c r="T562" s="121">
        <v>7.1174999999999997</v>
      </c>
    </row>
    <row r="563" spans="1:20">
      <c r="A563" s="121">
        <v>562</v>
      </c>
      <c r="B563" s="121">
        <v>2298133</v>
      </c>
      <c r="C563" s="121" t="s">
        <v>306</v>
      </c>
      <c r="D563" s="121" t="s">
        <v>363</v>
      </c>
      <c r="E563" s="121" t="s">
        <v>2997</v>
      </c>
      <c r="F563" s="121" t="s">
        <v>2998</v>
      </c>
      <c r="G563" s="121" t="s">
        <v>2040</v>
      </c>
      <c r="H563" s="121" t="s">
        <v>2162</v>
      </c>
      <c r="I563" s="121" t="s">
        <v>2067</v>
      </c>
      <c r="J563" s="121">
        <v>0.05</v>
      </c>
      <c r="K563" s="121">
        <v>0.1</v>
      </c>
      <c r="L563" s="121">
        <v>6.25E-2</v>
      </c>
      <c r="M563" s="121">
        <v>0.3</v>
      </c>
      <c r="N563" s="121">
        <v>0</v>
      </c>
      <c r="O563" s="121">
        <v>0.92</v>
      </c>
      <c r="P563" s="121">
        <v>0.3</v>
      </c>
      <c r="Q563" s="121">
        <v>0.51249999999999996</v>
      </c>
      <c r="R563" s="121">
        <v>0.8125</v>
      </c>
      <c r="S563" s="121">
        <v>8.0592000000000006</v>
      </c>
      <c r="T563" s="121">
        <v>7.1174999999999997</v>
      </c>
    </row>
    <row r="564" spans="1:20">
      <c r="A564" s="121">
        <v>563</v>
      </c>
      <c r="B564" s="121">
        <v>2298134</v>
      </c>
      <c r="C564" s="121" t="s">
        <v>306</v>
      </c>
      <c r="D564" s="121" t="s">
        <v>363</v>
      </c>
      <c r="E564" s="121" t="s">
        <v>2999</v>
      </c>
      <c r="F564" s="121" t="s">
        <v>3000</v>
      </c>
      <c r="G564" s="121" t="s">
        <v>2040</v>
      </c>
      <c r="H564" s="121" t="s">
        <v>2162</v>
      </c>
      <c r="I564" s="121" t="s">
        <v>2067</v>
      </c>
      <c r="J564" s="121">
        <v>0.05</v>
      </c>
      <c r="K564" s="121">
        <v>0.1</v>
      </c>
      <c r="L564" s="121">
        <v>6.25E-2</v>
      </c>
      <c r="M564" s="121">
        <v>0.3</v>
      </c>
      <c r="N564" s="121">
        <v>0</v>
      </c>
      <c r="O564" s="121">
        <v>0.92</v>
      </c>
      <c r="P564" s="121">
        <v>0.3</v>
      </c>
      <c r="Q564" s="121">
        <v>0.51249999999999996</v>
      </c>
      <c r="R564" s="121">
        <v>0.8125</v>
      </c>
      <c r="S564" s="121">
        <v>8.0592000000000006</v>
      </c>
      <c r="T564" s="121">
        <v>7.1174999999999997</v>
      </c>
    </row>
    <row r="565" spans="1:20">
      <c r="A565" s="121">
        <v>564</v>
      </c>
      <c r="B565" s="121">
        <v>2298135</v>
      </c>
      <c r="C565" s="121" t="s">
        <v>306</v>
      </c>
      <c r="D565" s="121" t="s">
        <v>363</v>
      </c>
      <c r="E565" s="121" t="s">
        <v>3001</v>
      </c>
      <c r="F565" s="121" t="s">
        <v>3002</v>
      </c>
      <c r="G565" s="121" t="s">
        <v>2040</v>
      </c>
      <c r="H565" s="121" t="s">
        <v>2162</v>
      </c>
      <c r="I565" s="121" t="s">
        <v>2067</v>
      </c>
      <c r="J565" s="121">
        <v>0.05</v>
      </c>
      <c r="K565" s="121">
        <v>0.1</v>
      </c>
      <c r="L565" s="121">
        <v>6.25E-2</v>
      </c>
      <c r="M565" s="121">
        <v>0.3</v>
      </c>
      <c r="N565" s="121">
        <v>0</v>
      </c>
      <c r="O565" s="121">
        <v>0.92</v>
      </c>
      <c r="P565" s="121">
        <v>0.3</v>
      </c>
      <c r="Q565" s="121">
        <v>0.51249999999999996</v>
      </c>
      <c r="R565" s="121">
        <v>0.8125</v>
      </c>
      <c r="S565" s="121">
        <v>8.0592000000000006</v>
      </c>
      <c r="T565" s="121">
        <v>7.1174999999999997</v>
      </c>
    </row>
    <row r="566" spans="1:20">
      <c r="A566" s="121">
        <v>565</v>
      </c>
      <c r="B566" s="121">
        <v>2298136</v>
      </c>
      <c r="C566" s="121" t="s">
        <v>306</v>
      </c>
      <c r="D566" s="121" t="s">
        <v>363</v>
      </c>
      <c r="E566" s="121" t="s">
        <v>3003</v>
      </c>
      <c r="F566" s="121" t="s">
        <v>3004</v>
      </c>
      <c r="G566" s="121" t="s">
        <v>2040</v>
      </c>
      <c r="H566" s="121" t="s">
        <v>2162</v>
      </c>
      <c r="I566" s="121" t="s">
        <v>2067</v>
      </c>
      <c r="J566" s="121">
        <v>0.05</v>
      </c>
      <c r="K566" s="121">
        <v>0.1</v>
      </c>
      <c r="L566" s="121">
        <v>6.25E-2</v>
      </c>
      <c r="M566" s="121">
        <v>0.3</v>
      </c>
      <c r="N566" s="121">
        <v>0</v>
      </c>
      <c r="O566" s="121">
        <v>0.92</v>
      </c>
      <c r="P566" s="121">
        <v>0.3</v>
      </c>
      <c r="Q566" s="121">
        <v>0.51249999999999996</v>
      </c>
      <c r="R566" s="121">
        <v>0.8125</v>
      </c>
      <c r="S566" s="121">
        <v>8.0592000000000006</v>
      </c>
      <c r="T566" s="121">
        <v>7.1174999999999997</v>
      </c>
    </row>
    <row r="567" spans="1:20">
      <c r="A567" s="121">
        <v>566</v>
      </c>
      <c r="B567" s="121">
        <v>2298222</v>
      </c>
      <c r="C567" s="121" t="s">
        <v>306</v>
      </c>
      <c r="D567" s="121" t="s">
        <v>363</v>
      </c>
      <c r="E567" s="121" t="s">
        <v>3005</v>
      </c>
      <c r="F567" s="121" t="s">
        <v>3006</v>
      </c>
      <c r="G567" s="121" t="s">
        <v>2040</v>
      </c>
      <c r="H567" s="121" t="s">
        <v>2162</v>
      </c>
      <c r="I567" s="121" t="s">
        <v>2067</v>
      </c>
      <c r="J567" s="121">
        <v>0.05</v>
      </c>
      <c r="K567" s="121">
        <v>0.1</v>
      </c>
      <c r="L567" s="121">
        <v>6.25E-2</v>
      </c>
      <c r="M567" s="121">
        <v>0.3</v>
      </c>
      <c r="N567" s="121">
        <v>0</v>
      </c>
      <c r="O567" s="121">
        <v>0.92</v>
      </c>
      <c r="P567" s="121">
        <v>0.3</v>
      </c>
      <c r="Q567" s="121">
        <v>0.51249999999999996</v>
      </c>
      <c r="R567" s="121">
        <v>0.8125</v>
      </c>
      <c r="S567" s="121">
        <v>8.0592000000000006</v>
      </c>
      <c r="T567" s="121">
        <v>7.1174999999999997</v>
      </c>
    </row>
    <row r="568" spans="1:20">
      <c r="A568" s="121">
        <v>567</v>
      </c>
      <c r="B568" s="121">
        <v>2298123</v>
      </c>
      <c r="C568" s="121" t="s">
        <v>306</v>
      </c>
      <c r="D568" s="121" t="s">
        <v>363</v>
      </c>
      <c r="E568" s="121" t="s">
        <v>2936</v>
      </c>
      <c r="F568" s="121" t="s">
        <v>3007</v>
      </c>
      <c r="G568" s="121" t="s">
        <v>2040</v>
      </c>
      <c r="H568" s="121" t="s">
        <v>2162</v>
      </c>
      <c r="I568" s="121" t="s">
        <v>2067</v>
      </c>
      <c r="J568" s="121">
        <v>0.05</v>
      </c>
      <c r="K568" s="121">
        <v>0.1</v>
      </c>
      <c r="L568" s="121">
        <v>6.25E-2</v>
      </c>
      <c r="M568" s="121">
        <v>0.3</v>
      </c>
      <c r="N568" s="121">
        <v>0</v>
      </c>
      <c r="O568" s="121">
        <v>0.92</v>
      </c>
      <c r="P568" s="121">
        <v>0.3</v>
      </c>
      <c r="Q568" s="121">
        <v>0.51249999999999996</v>
      </c>
      <c r="R568" s="121">
        <v>0.8125</v>
      </c>
      <c r="S568" s="121">
        <v>8.0592000000000006</v>
      </c>
      <c r="T568" s="121">
        <v>7.1174999999999997</v>
      </c>
    </row>
    <row r="569" spans="1:20">
      <c r="A569" s="121">
        <v>568</v>
      </c>
      <c r="B569" s="121">
        <v>2212935</v>
      </c>
      <c r="C569" s="121" t="s">
        <v>306</v>
      </c>
      <c r="D569" s="121" t="s">
        <v>306</v>
      </c>
      <c r="E569" s="121" t="s">
        <v>3008</v>
      </c>
      <c r="F569" s="121" t="s">
        <v>3009</v>
      </c>
      <c r="G569" s="121" t="s">
        <v>2040</v>
      </c>
      <c r="H569" s="121" t="s">
        <v>3010</v>
      </c>
      <c r="I569" s="121" t="s">
        <v>2160</v>
      </c>
      <c r="J569" s="121">
        <v>0</v>
      </c>
      <c r="K569" s="121">
        <v>0</v>
      </c>
      <c r="L569" s="121">
        <v>0.6103515625</v>
      </c>
      <c r="M569" s="121">
        <v>0.4</v>
      </c>
      <c r="N569" s="121">
        <v>0</v>
      </c>
      <c r="O569" s="121">
        <v>1.2</v>
      </c>
      <c r="P569" s="121">
        <v>0.4</v>
      </c>
      <c r="Q569" s="121">
        <v>1.0103515624999999</v>
      </c>
      <c r="R569" s="121">
        <v>1.4103515625</v>
      </c>
      <c r="S569" s="121">
        <v>10.512</v>
      </c>
      <c r="T569" s="121">
        <v>12.354679687499999</v>
      </c>
    </row>
    <row r="570" spans="1:20">
      <c r="A570" s="121">
        <v>569</v>
      </c>
      <c r="B570" s="121">
        <v>2212936</v>
      </c>
      <c r="C570" s="121" t="s">
        <v>306</v>
      </c>
      <c r="D570" s="121" t="s">
        <v>306</v>
      </c>
      <c r="E570" s="121" t="s">
        <v>3008</v>
      </c>
      <c r="F570" s="121" t="s">
        <v>3011</v>
      </c>
      <c r="G570" s="121" t="s">
        <v>2040</v>
      </c>
      <c r="H570" s="121" t="s">
        <v>3010</v>
      </c>
      <c r="I570" s="121" t="s">
        <v>2160</v>
      </c>
      <c r="J570" s="121">
        <v>0</v>
      </c>
      <c r="K570" s="121">
        <v>0</v>
      </c>
      <c r="L570" s="121">
        <v>0.6103515625</v>
      </c>
      <c r="M570" s="121">
        <v>0.4</v>
      </c>
      <c r="N570" s="121">
        <v>0</v>
      </c>
      <c r="O570" s="121">
        <v>1.2</v>
      </c>
      <c r="P570" s="121">
        <v>0.4</v>
      </c>
      <c r="Q570" s="121">
        <v>1.0103515624999999</v>
      </c>
      <c r="R570" s="121">
        <v>1.4103515625</v>
      </c>
      <c r="S570" s="121">
        <v>10.512</v>
      </c>
      <c r="T570" s="121">
        <v>12.354679687499999</v>
      </c>
    </row>
    <row r="571" spans="1:20">
      <c r="A571" s="121">
        <v>570</v>
      </c>
      <c r="B571" s="121">
        <v>2299880</v>
      </c>
      <c r="C571" s="121" t="s">
        <v>306</v>
      </c>
      <c r="D571" s="121" t="s">
        <v>306</v>
      </c>
      <c r="E571" s="121" t="s">
        <v>3012</v>
      </c>
      <c r="F571" s="121" t="s">
        <v>3013</v>
      </c>
      <c r="G571" s="121" t="s">
        <v>2040</v>
      </c>
      <c r="H571" s="121" t="s">
        <v>2229</v>
      </c>
      <c r="I571" s="121" t="s">
        <v>2057</v>
      </c>
      <c r="J571" s="121">
        <v>0</v>
      </c>
      <c r="K571" s="121">
        <v>0.1</v>
      </c>
      <c r="L571" s="121">
        <v>0.244140625</v>
      </c>
      <c r="M571" s="121">
        <v>0.3</v>
      </c>
      <c r="N571" s="121">
        <v>0</v>
      </c>
      <c r="O571" s="121">
        <v>4.2699999999999996</v>
      </c>
      <c r="P571" s="121">
        <v>1</v>
      </c>
      <c r="Q571" s="121">
        <v>0.64414062500000002</v>
      </c>
      <c r="R571" s="121">
        <v>1.6441406249999999</v>
      </c>
      <c r="S571" s="121">
        <v>37.405200000000001</v>
      </c>
      <c r="T571" s="121">
        <v>14.402671874999999</v>
      </c>
    </row>
    <row r="572" spans="1:20">
      <c r="A572" s="121">
        <v>571</v>
      </c>
      <c r="B572" s="121">
        <v>2299881</v>
      </c>
      <c r="C572" s="121" t="s">
        <v>306</v>
      </c>
      <c r="D572" s="121" t="s">
        <v>306</v>
      </c>
      <c r="E572" s="121" t="s">
        <v>3014</v>
      </c>
      <c r="F572" s="121" t="s">
        <v>3013</v>
      </c>
      <c r="G572" s="121" t="s">
        <v>2040</v>
      </c>
      <c r="H572" s="121" t="s">
        <v>2229</v>
      </c>
      <c r="I572" s="121" t="s">
        <v>2057</v>
      </c>
      <c r="J572" s="121">
        <v>0</v>
      </c>
      <c r="K572" s="121">
        <v>0.1</v>
      </c>
      <c r="L572" s="121">
        <v>0.244140625</v>
      </c>
      <c r="M572" s="121">
        <v>0.3</v>
      </c>
      <c r="N572" s="121">
        <v>0</v>
      </c>
      <c r="O572" s="121">
        <v>4.2699999999999996</v>
      </c>
      <c r="P572" s="121">
        <v>1</v>
      </c>
      <c r="Q572" s="121">
        <v>0.64414062500000002</v>
      </c>
      <c r="R572" s="121">
        <v>1.6441406249999999</v>
      </c>
      <c r="S572" s="121">
        <v>37.405200000000001</v>
      </c>
      <c r="T572" s="121">
        <v>14.402671874999999</v>
      </c>
    </row>
    <row r="573" spans="1:20">
      <c r="A573" s="121">
        <v>572</v>
      </c>
      <c r="B573" s="121">
        <v>2304175</v>
      </c>
      <c r="C573" s="121" t="s">
        <v>306</v>
      </c>
      <c r="D573" s="121" t="s">
        <v>306</v>
      </c>
      <c r="E573" s="121" t="s">
        <v>3015</v>
      </c>
      <c r="F573" s="121" t="s">
        <v>3016</v>
      </c>
      <c r="G573" s="121" t="s">
        <v>2040</v>
      </c>
      <c r="H573" s="121" t="s">
        <v>2229</v>
      </c>
      <c r="I573" s="121" t="s">
        <v>2160</v>
      </c>
      <c r="J573" s="121">
        <v>0</v>
      </c>
      <c r="K573" s="121">
        <v>0.1</v>
      </c>
      <c r="L573" s="121">
        <v>0.244140625</v>
      </c>
      <c r="M573" s="121">
        <v>0.4</v>
      </c>
      <c r="N573" s="121">
        <v>0</v>
      </c>
      <c r="O573" s="121">
        <v>2.35</v>
      </c>
      <c r="P573" s="121">
        <v>1</v>
      </c>
      <c r="Q573" s="121">
        <v>0.744140625</v>
      </c>
      <c r="R573" s="121">
        <v>1.744140625</v>
      </c>
      <c r="S573" s="121">
        <v>20.585999999999999</v>
      </c>
      <c r="T573" s="121">
        <v>15.278671875000001</v>
      </c>
    </row>
    <row r="574" spans="1:20">
      <c r="A574" s="121">
        <v>573</v>
      </c>
      <c r="B574" s="121">
        <v>2304176</v>
      </c>
      <c r="C574" s="121" t="s">
        <v>306</v>
      </c>
      <c r="D574" s="121" t="s">
        <v>306</v>
      </c>
      <c r="E574" s="121" t="s">
        <v>3017</v>
      </c>
      <c r="F574" s="121" t="s">
        <v>3016</v>
      </c>
      <c r="G574" s="121" t="s">
        <v>2040</v>
      </c>
      <c r="H574" s="121" t="s">
        <v>3010</v>
      </c>
      <c r="I574" s="121" t="s">
        <v>2160</v>
      </c>
      <c r="J574" s="121">
        <v>0</v>
      </c>
      <c r="K574" s="121">
        <v>0.1</v>
      </c>
      <c r="L574" s="121">
        <v>0.244140625</v>
      </c>
      <c r="M574" s="121">
        <v>0.4</v>
      </c>
      <c r="N574" s="121">
        <v>0</v>
      </c>
      <c r="O574" s="121">
        <v>2.35</v>
      </c>
      <c r="P574" s="121">
        <v>0.4</v>
      </c>
      <c r="Q574" s="121">
        <v>0.744140625</v>
      </c>
      <c r="R574" s="121">
        <v>1.1441406249999999</v>
      </c>
      <c r="S574" s="121">
        <v>20.585999999999999</v>
      </c>
      <c r="T574" s="121">
        <v>10.022671875</v>
      </c>
    </row>
    <row r="575" spans="1:20">
      <c r="A575" s="121">
        <v>574</v>
      </c>
      <c r="B575" s="121">
        <v>2309718</v>
      </c>
      <c r="C575" s="121" t="s">
        <v>306</v>
      </c>
      <c r="D575" s="121" t="s">
        <v>306</v>
      </c>
      <c r="E575" s="121" t="s">
        <v>3018</v>
      </c>
      <c r="F575" s="121" t="s">
        <v>3019</v>
      </c>
      <c r="G575" s="121" t="s">
        <v>3020</v>
      </c>
      <c r="H575" s="121" t="s">
        <v>2229</v>
      </c>
      <c r="I575" s="121" t="s">
        <v>2160</v>
      </c>
      <c r="J575" s="121">
        <v>0</v>
      </c>
      <c r="K575" s="121">
        <v>0</v>
      </c>
      <c r="L575" s="121">
        <v>0.244140625</v>
      </c>
      <c r="M575" s="121">
        <v>0.4</v>
      </c>
      <c r="N575" s="121">
        <v>0</v>
      </c>
      <c r="O575" s="121">
        <v>0.27</v>
      </c>
      <c r="P575" s="121">
        <v>1</v>
      </c>
      <c r="Q575" s="121">
        <v>0.64414062500000002</v>
      </c>
      <c r="R575" s="121">
        <v>1.6441406249999999</v>
      </c>
      <c r="S575" s="121">
        <v>2.3652000000000002</v>
      </c>
      <c r="T575" s="121">
        <v>14.402671874999999</v>
      </c>
    </row>
    <row r="576" spans="1:20">
      <c r="A576" s="121">
        <v>575</v>
      </c>
      <c r="B576" s="121">
        <v>2203829</v>
      </c>
      <c r="C576" s="121" t="s">
        <v>306</v>
      </c>
      <c r="D576" s="121" t="s">
        <v>306</v>
      </c>
      <c r="E576" s="121" t="s">
        <v>3021</v>
      </c>
      <c r="F576" s="121" t="s">
        <v>3022</v>
      </c>
      <c r="G576" s="121" t="s">
        <v>2040</v>
      </c>
      <c r="H576" s="121" t="s">
        <v>2229</v>
      </c>
      <c r="I576" s="121" t="s">
        <v>2160</v>
      </c>
      <c r="J576" s="121">
        <v>0</v>
      </c>
      <c r="K576" s="121">
        <v>0</v>
      </c>
      <c r="L576" s="121">
        <v>0.244140625</v>
      </c>
      <c r="M576" s="121">
        <v>0.4</v>
      </c>
      <c r="N576" s="121">
        <v>0</v>
      </c>
      <c r="O576" s="121">
        <v>5.4</v>
      </c>
      <c r="P576" s="121">
        <v>1</v>
      </c>
      <c r="Q576" s="121">
        <v>0.64414062500000002</v>
      </c>
      <c r="R576" s="121">
        <v>1.6441406249999999</v>
      </c>
      <c r="S576" s="121">
        <v>47.304000000000002</v>
      </c>
      <c r="T576" s="121">
        <v>14.402671874999999</v>
      </c>
    </row>
    <row r="577" spans="1:20">
      <c r="A577" s="121">
        <v>576</v>
      </c>
      <c r="B577" s="121">
        <v>2203830</v>
      </c>
      <c r="C577" s="121" t="s">
        <v>306</v>
      </c>
      <c r="D577" s="121" t="s">
        <v>306</v>
      </c>
      <c r="E577" s="121" t="s">
        <v>3021</v>
      </c>
      <c r="F577" s="121" t="s">
        <v>3023</v>
      </c>
      <c r="G577" s="121" t="s">
        <v>2040</v>
      </c>
      <c r="H577" s="121" t="s">
        <v>2229</v>
      </c>
      <c r="I577" s="121" t="s">
        <v>2160</v>
      </c>
      <c r="J577" s="121">
        <v>0</v>
      </c>
      <c r="K577" s="121">
        <v>0</v>
      </c>
      <c r="L577" s="121">
        <v>0.244140625</v>
      </c>
      <c r="M577" s="121">
        <v>0.4</v>
      </c>
      <c r="N577" s="121">
        <v>0</v>
      </c>
      <c r="O577" s="121">
        <v>5.4</v>
      </c>
      <c r="P577" s="121">
        <v>1</v>
      </c>
      <c r="Q577" s="121">
        <v>0.64414062500000002</v>
      </c>
      <c r="R577" s="121">
        <v>1.6441406249999999</v>
      </c>
      <c r="S577" s="121">
        <v>47.304000000000002</v>
      </c>
      <c r="T577" s="121">
        <v>14.402671874999999</v>
      </c>
    </row>
    <row r="578" spans="1:20">
      <c r="A578" s="121">
        <v>577</v>
      </c>
      <c r="B578" s="121">
        <v>2203837</v>
      </c>
      <c r="C578" s="121" t="s">
        <v>306</v>
      </c>
      <c r="D578" s="121" t="s">
        <v>306</v>
      </c>
      <c r="E578" s="121" t="s">
        <v>3024</v>
      </c>
      <c r="F578" s="121" t="s">
        <v>3025</v>
      </c>
      <c r="G578" s="121" t="s">
        <v>2040</v>
      </c>
      <c r="H578" s="121" t="s">
        <v>2229</v>
      </c>
      <c r="I578" s="121" t="s">
        <v>2160</v>
      </c>
      <c r="J578" s="121">
        <v>0</v>
      </c>
      <c r="K578" s="121">
        <v>0</v>
      </c>
      <c r="L578" s="121">
        <v>0.3662109375</v>
      </c>
      <c r="M578" s="121">
        <v>0.4</v>
      </c>
      <c r="N578" s="121">
        <v>0</v>
      </c>
      <c r="O578" s="121">
        <v>1.2</v>
      </c>
      <c r="P578" s="121">
        <v>1</v>
      </c>
      <c r="Q578" s="121">
        <v>0.76621093750000002</v>
      </c>
      <c r="R578" s="121">
        <v>1.7662109374999999</v>
      </c>
      <c r="S578" s="121">
        <v>10.512</v>
      </c>
      <c r="T578" s="121">
        <v>15.472007812499999</v>
      </c>
    </row>
    <row r="579" spans="1:20">
      <c r="A579" s="121">
        <v>578</v>
      </c>
      <c r="B579" s="121">
        <v>2203838</v>
      </c>
      <c r="C579" s="121" t="s">
        <v>306</v>
      </c>
      <c r="D579" s="121" t="s">
        <v>306</v>
      </c>
      <c r="E579" s="121" t="s">
        <v>3026</v>
      </c>
      <c r="F579" s="121" t="s">
        <v>3027</v>
      </c>
      <c r="G579" s="121" t="s">
        <v>2040</v>
      </c>
      <c r="H579" s="121" t="s">
        <v>2229</v>
      </c>
      <c r="I579" s="121" t="s">
        <v>2160</v>
      </c>
      <c r="J579" s="121">
        <v>0</v>
      </c>
      <c r="K579" s="121">
        <v>0</v>
      </c>
      <c r="L579" s="121">
        <v>0.3662109375</v>
      </c>
      <c r="M579" s="121">
        <v>0.4</v>
      </c>
      <c r="N579" s="121">
        <v>0</v>
      </c>
      <c r="O579" s="121">
        <v>1.2</v>
      </c>
      <c r="P579" s="121">
        <v>1</v>
      </c>
      <c r="Q579" s="121">
        <v>0.76621093750000002</v>
      </c>
      <c r="R579" s="121">
        <v>1.7662109374999999</v>
      </c>
      <c r="S579" s="121">
        <v>10.512</v>
      </c>
      <c r="T579" s="121">
        <v>15.472007812499999</v>
      </c>
    </row>
    <row r="580" spans="1:20">
      <c r="A580" s="121">
        <v>579</v>
      </c>
      <c r="B580" s="121">
        <v>2203839</v>
      </c>
      <c r="C580" s="121" t="s">
        <v>306</v>
      </c>
      <c r="D580" s="121" t="s">
        <v>306</v>
      </c>
      <c r="E580" s="121" t="s">
        <v>3026</v>
      </c>
      <c r="F580" s="121" t="s">
        <v>3028</v>
      </c>
      <c r="G580" s="121" t="s">
        <v>2040</v>
      </c>
      <c r="H580" s="121" t="s">
        <v>2229</v>
      </c>
      <c r="I580" s="121" t="s">
        <v>2160</v>
      </c>
      <c r="J580" s="121">
        <v>0</v>
      </c>
      <c r="K580" s="121">
        <v>0</v>
      </c>
      <c r="L580" s="121">
        <v>0.3662109375</v>
      </c>
      <c r="M580" s="121">
        <v>0.4</v>
      </c>
      <c r="N580" s="121">
        <v>0</v>
      </c>
      <c r="O580" s="121">
        <v>1.2</v>
      </c>
      <c r="P580" s="121">
        <v>1</v>
      </c>
      <c r="Q580" s="121">
        <v>0.76621093750000002</v>
      </c>
      <c r="R580" s="121">
        <v>1.7662109374999999</v>
      </c>
      <c r="S580" s="121">
        <v>10.512</v>
      </c>
      <c r="T580" s="121">
        <v>15.472007812499999</v>
      </c>
    </row>
    <row r="581" spans="1:20">
      <c r="A581" s="121">
        <v>580</v>
      </c>
      <c r="B581" s="121">
        <v>2203842</v>
      </c>
      <c r="C581" s="121" t="s">
        <v>306</v>
      </c>
      <c r="D581" s="121" t="s">
        <v>306</v>
      </c>
      <c r="E581" s="121" t="s">
        <v>3029</v>
      </c>
      <c r="F581" s="121" t="s">
        <v>3030</v>
      </c>
      <c r="G581" s="121" t="s">
        <v>2040</v>
      </c>
      <c r="H581" s="121" t="s">
        <v>3010</v>
      </c>
      <c r="I581" s="121" t="s">
        <v>2160</v>
      </c>
      <c r="J581" s="121">
        <v>0</v>
      </c>
      <c r="K581" s="121">
        <v>0</v>
      </c>
      <c r="L581" s="121">
        <v>0.3662109375</v>
      </c>
      <c r="M581" s="121">
        <v>0.4</v>
      </c>
      <c r="N581" s="121">
        <v>0</v>
      </c>
      <c r="O581" s="121">
        <v>1.2</v>
      </c>
      <c r="P581" s="121">
        <v>0.4</v>
      </c>
      <c r="Q581" s="121">
        <v>0.76621093750000002</v>
      </c>
      <c r="R581" s="121">
        <v>1.1662109375</v>
      </c>
      <c r="S581" s="121">
        <v>10.512</v>
      </c>
      <c r="T581" s="121">
        <v>10.216007812499999</v>
      </c>
    </row>
    <row r="582" spans="1:20">
      <c r="A582" s="121">
        <v>581</v>
      </c>
      <c r="B582" s="121">
        <v>2203818</v>
      </c>
      <c r="C582" s="121" t="s">
        <v>306</v>
      </c>
      <c r="D582" s="121" t="s">
        <v>306</v>
      </c>
      <c r="E582" s="121" t="s">
        <v>3031</v>
      </c>
      <c r="F582" s="121" t="s">
        <v>3032</v>
      </c>
      <c r="G582" s="121" t="s">
        <v>2040</v>
      </c>
      <c r="H582" s="121" t="s">
        <v>2229</v>
      </c>
      <c r="I582" s="121" t="s">
        <v>2160</v>
      </c>
      <c r="J582" s="121">
        <v>0</v>
      </c>
      <c r="K582" s="121">
        <v>0</v>
      </c>
      <c r="L582" s="121">
        <v>0.1875</v>
      </c>
      <c r="M582" s="121">
        <v>0.4</v>
      </c>
      <c r="N582" s="121">
        <v>0</v>
      </c>
      <c r="O582" s="121">
        <v>5.4</v>
      </c>
      <c r="P582" s="121">
        <v>1</v>
      </c>
      <c r="Q582" s="121">
        <v>0.58750000000000002</v>
      </c>
      <c r="R582" s="121">
        <v>1.5874999999999999</v>
      </c>
      <c r="S582" s="121">
        <v>47.304000000000002</v>
      </c>
      <c r="T582" s="121">
        <v>13.906499999999999</v>
      </c>
    </row>
    <row r="583" spans="1:20">
      <c r="A583" s="121">
        <v>582</v>
      </c>
      <c r="B583" s="121">
        <v>2203819</v>
      </c>
      <c r="C583" s="121" t="s">
        <v>306</v>
      </c>
      <c r="D583" s="121" t="s">
        <v>306</v>
      </c>
      <c r="E583" s="121" t="s">
        <v>3033</v>
      </c>
      <c r="F583" s="121" t="s">
        <v>3034</v>
      </c>
      <c r="G583" s="121" t="s">
        <v>2040</v>
      </c>
      <c r="H583" s="121" t="s">
        <v>2229</v>
      </c>
      <c r="I583" s="121" t="s">
        <v>2160</v>
      </c>
      <c r="J583" s="121">
        <v>0</v>
      </c>
      <c r="K583" s="121">
        <v>0</v>
      </c>
      <c r="L583" s="121">
        <v>0.1875</v>
      </c>
      <c r="M583" s="121">
        <v>0.4</v>
      </c>
      <c r="N583" s="121">
        <v>0</v>
      </c>
      <c r="O583" s="121">
        <v>5.4</v>
      </c>
      <c r="P583" s="121">
        <v>1</v>
      </c>
      <c r="Q583" s="121">
        <v>0.58750000000000002</v>
      </c>
      <c r="R583" s="121">
        <v>1.5874999999999999</v>
      </c>
      <c r="S583" s="121">
        <v>47.304000000000002</v>
      </c>
      <c r="T583" s="121">
        <v>13.906499999999999</v>
      </c>
    </row>
    <row r="584" spans="1:20">
      <c r="A584" s="121">
        <v>583</v>
      </c>
      <c r="B584" s="121">
        <v>2203820</v>
      </c>
      <c r="C584" s="121" t="s">
        <v>306</v>
      </c>
      <c r="D584" s="121" t="s">
        <v>306</v>
      </c>
      <c r="E584" s="121" t="s">
        <v>3033</v>
      </c>
      <c r="F584" s="121" t="s">
        <v>3035</v>
      </c>
      <c r="G584" s="121" t="s">
        <v>2040</v>
      </c>
      <c r="H584" s="121" t="s">
        <v>2229</v>
      </c>
      <c r="I584" s="121" t="s">
        <v>2160</v>
      </c>
      <c r="J584" s="121">
        <v>0</v>
      </c>
      <c r="K584" s="121">
        <v>0</v>
      </c>
      <c r="L584" s="121">
        <v>0.1875</v>
      </c>
      <c r="M584" s="121">
        <v>0.4</v>
      </c>
      <c r="N584" s="121">
        <v>0</v>
      </c>
      <c r="O584" s="121">
        <v>5.4</v>
      </c>
      <c r="P584" s="121">
        <v>1</v>
      </c>
      <c r="Q584" s="121">
        <v>0.58750000000000002</v>
      </c>
      <c r="R584" s="121">
        <v>1.5874999999999999</v>
      </c>
      <c r="S584" s="121">
        <v>47.304000000000002</v>
      </c>
      <c r="T584" s="121">
        <v>13.906499999999999</v>
      </c>
    </row>
    <row r="585" spans="1:20">
      <c r="A585" s="121">
        <v>584</v>
      </c>
      <c r="B585" s="121">
        <v>2211075</v>
      </c>
      <c r="C585" s="121" t="s">
        <v>306</v>
      </c>
      <c r="D585" s="121" t="s">
        <v>306</v>
      </c>
      <c r="E585" s="121" t="s">
        <v>3036</v>
      </c>
      <c r="F585" s="121" t="s">
        <v>3037</v>
      </c>
      <c r="G585" s="121" t="s">
        <v>2040</v>
      </c>
      <c r="H585" s="121" t="s">
        <v>2229</v>
      </c>
      <c r="I585" s="121" t="s">
        <v>2160</v>
      </c>
      <c r="J585" s="121">
        <v>0</v>
      </c>
      <c r="K585" s="121">
        <v>0</v>
      </c>
      <c r="L585" s="121">
        <v>0.1875</v>
      </c>
      <c r="M585" s="121">
        <v>0.4</v>
      </c>
      <c r="N585" s="121">
        <v>0</v>
      </c>
      <c r="O585" s="121">
        <v>5.4</v>
      </c>
      <c r="P585" s="121">
        <v>1</v>
      </c>
      <c r="Q585" s="121">
        <v>0.58750000000000002</v>
      </c>
      <c r="R585" s="121">
        <v>1.5874999999999999</v>
      </c>
      <c r="S585" s="121">
        <v>47.304000000000002</v>
      </c>
      <c r="T585" s="121">
        <v>13.906499999999999</v>
      </c>
    </row>
    <row r="586" spans="1:20">
      <c r="A586" s="121">
        <v>585</v>
      </c>
      <c r="B586" s="121">
        <v>2203822</v>
      </c>
      <c r="C586" s="121" t="s">
        <v>306</v>
      </c>
      <c r="D586" s="121" t="s">
        <v>306</v>
      </c>
      <c r="E586" s="121" t="s">
        <v>3038</v>
      </c>
      <c r="F586" s="121" t="s">
        <v>3039</v>
      </c>
      <c r="G586" s="121" t="s">
        <v>2040</v>
      </c>
      <c r="H586" s="121" t="s">
        <v>2229</v>
      </c>
      <c r="I586" s="121" t="s">
        <v>2160</v>
      </c>
      <c r="J586" s="121">
        <v>0</v>
      </c>
      <c r="K586" s="121">
        <v>0</v>
      </c>
      <c r="L586" s="121">
        <v>0.1875</v>
      </c>
      <c r="M586" s="121">
        <v>0.4</v>
      </c>
      <c r="N586" s="121">
        <v>0</v>
      </c>
      <c r="O586" s="121">
        <v>5.4</v>
      </c>
      <c r="P586" s="121">
        <v>1</v>
      </c>
      <c r="Q586" s="121">
        <v>0.58750000000000002</v>
      </c>
      <c r="R586" s="121">
        <v>1.5874999999999999</v>
      </c>
      <c r="S586" s="121">
        <v>47.304000000000002</v>
      </c>
      <c r="T586" s="121">
        <v>13.906499999999999</v>
      </c>
    </row>
    <row r="587" spans="1:20">
      <c r="A587" s="121">
        <v>586</v>
      </c>
      <c r="B587" s="121">
        <v>2203823</v>
      </c>
      <c r="C587" s="121" t="s">
        <v>306</v>
      </c>
      <c r="D587" s="121" t="s">
        <v>306</v>
      </c>
      <c r="E587" s="121" t="s">
        <v>3038</v>
      </c>
      <c r="F587" s="121" t="s">
        <v>3040</v>
      </c>
      <c r="G587" s="121" t="s">
        <v>2040</v>
      </c>
      <c r="H587" s="121" t="s">
        <v>2229</v>
      </c>
      <c r="I587" s="121" t="s">
        <v>2160</v>
      </c>
      <c r="J587" s="121">
        <v>0</v>
      </c>
      <c r="K587" s="121">
        <v>0</v>
      </c>
      <c r="L587" s="121">
        <v>0.1875</v>
      </c>
      <c r="M587" s="121">
        <v>0.4</v>
      </c>
      <c r="N587" s="121">
        <v>0</v>
      </c>
      <c r="O587" s="121">
        <v>5.4</v>
      </c>
      <c r="P587" s="121">
        <v>1</v>
      </c>
      <c r="Q587" s="121">
        <v>0.58750000000000002</v>
      </c>
      <c r="R587" s="121">
        <v>1.5874999999999999</v>
      </c>
      <c r="S587" s="121">
        <v>47.304000000000002</v>
      </c>
      <c r="T587" s="121">
        <v>13.906499999999999</v>
      </c>
    </row>
    <row r="588" spans="1:20">
      <c r="A588" s="121">
        <v>587</v>
      </c>
      <c r="B588" s="121">
        <v>2203824</v>
      </c>
      <c r="C588" s="121" t="s">
        <v>306</v>
      </c>
      <c r="D588" s="121" t="s">
        <v>306</v>
      </c>
      <c r="E588" s="121" t="s">
        <v>3041</v>
      </c>
      <c r="F588" s="121" t="s">
        <v>3042</v>
      </c>
      <c r="G588" s="121" t="s">
        <v>2040</v>
      </c>
      <c r="H588" s="121" t="s">
        <v>2229</v>
      </c>
      <c r="I588" s="121" t="s">
        <v>2160</v>
      </c>
      <c r="J588" s="121">
        <v>0</v>
      </c>
      <c r="K588" s="121">
        <v>0</v>
      </c>
      <c r="L588" s="121">
        <v>0.1875</v>
      </c>
      <c r="M588" s="121">
        <v>0.4</v>
      </c>
      <c r="N588" s="121">
        <v>0</v>
      </c>
      <c r="O588" s="121">
        <v>5.4</v>
      </c>
      <c r="P588" s="121">
        <v>1</v>
      </c>
      <c r="Q588" s="121">
        <v>0.58750000000000002</v>
      </c>
      <c r="R588" s="121">
        <v>1.5874999999999999</v>
      </c>
      <c r="S588" s="121">
        <v>47.304000000000002</v>
      </c>
      <c r="T588" s="121">
        <v>13.906499999999999</v>
      </c>
    </row>
    <row r="589" spans="1:20">
      <c r="A589" s="121">
        <v>588</v>
      </c>
      <c r="B589" s="121">
        <v>2203825</v>
      </c>
      <c r="C589" s="121" t="s">
        <v>306</v>
      </c>
      <c r="D589" s="121" t="s">
        <v>306</v>
      </c>
      <c r="E589" s="121" t="s">
        <v>3041</v>
      </c>
      <c r="F589" s="121" t="s">
        <v>3043</v>
      </c>
      <c r="G589" s="121" t="s">
        <v>2040</v>
      </c>
      <c r="H589" s="121" t="s">
        <v>2229</v>
      </c>
      <c r="I589" s="121" t="s">
        <v>2160</v>
      </c>
      <c r="J589" s="121">
        <v>0</v>
      </c>
      <c r="K589" s="121">
        <v>0</v>
      </c>
      <c r="L589" s="121">
        <v>0.1875</v>
      </c>
      <c r="M589" s="121">
        <v>0.4</v>
      </c>
      <c r="N589" s="121">
        <v>0</v>
      </c>
      <c r="O589" s="121">
        <v>5.4</v>
      </c>
      <c r="P589" s="121">
        <v>1</v>
      </c>
      <c r="Q589" s="121">
        <v>0.58750000000000002</v>
      </c>
      <c r="R589" s="121">
        <v>1.5874999999999999</v>
      </c>
      <c r="S589" s="121">
        <v>47.304000000000002</v>
      </c>
      <c r="T589" s="121">
        <v>13.906499999999999</v>
      </c>
    </row>
    <row r="590" spans="1:20">
      <c r="A590" s="121">
        <v>589</v>
      </c>
      <c r="B590" s="121">
        <v>2211080</v>
      </c>
      <c r="C590" s="121" t="s">
        <v>306</v>
      </c>
      <c r="D590" s="121" t="s">
        <v>306</v>
      </c>
      <c r="E590" s="121" t="s">
        <v>3044</v>
      </c>
      <c r="F590" s="121" t="s">
        <v>3045</v>
      </c>
      <c r="G590" s="121" t="s">
        <v>2040</v>
      </c>
      <c r="H590" s="121" t="s">
        <v>2229</v>
      </c>
      <c r="I590" s="121" t="s">
        <v>2160</v>
      </c>
      <c r="J590" s="121">
        <v>0</v>
      </c>
      <c r="K590" s="121">
        <v>0</v>
      </c>
      <c r="L590" s="121">
        <v>0.244140625</v>
      </c>
      <c r="M590" s="121">
        <v>0.4</v>
      </c>
      <c r="N590" s="121">
        <v>0</v>
      </c>
      <c r="O590" s="121">
        <v>5.4</v>
      </c>
      <c r="P590" s="121">
        <v>1</v>
      </c>
      <c r="Q590" s="121">
        <v>0.64414062500000002</v>
      </c>
      <c r="R590" s="121">
        <v>1.6441406249999999</v>
      </c>
      <c r="S590" s="121">
        <v>47.304000000000002</v>
      </c>
      <c r="T590" s="121">
        <v>14.402671874999999</v>
      </c>
    </row>
    <row r="591" spans="1:20">
      <c r="A591" s="121">
        <v>590</v>
      </c>
      <c r="B591" s="121">
        <v>2212937</v>
      </c>
      <c r="C591" s="121" t="s">
        <v>306</v>
      </c>
      <c r="D591" s="121" t="s">
        <v>306</v>
      </c>
      <c r="E591" s="121" t="s">
        <v>3046</v>
      </c>
      <c r="F591" s="121" t="s">
        <v>3047</v>
      </c>
      <c r="G591" s="121" t="s">
        <v>2040</v>
      </c>
      <c r="H591" s="121" t="s">
        <v>2229</v>
      </c>
      <c r="I591" s="121" t="s">
        <v>2160</v>
      </c>
      <c r="J591" s="121">
        <v>0</v>
      </c>
      <c r="K591" s="121">
        <v>0</v>
      </c>
      <c r="L591" s="121">
        <v>0.244140625</v>
      </c>
      <c r="M591" s="121">
        <v>0.4</v>
      </c>
      <c r="N591" s="121">
        <v>0</v>
      </c>
      <c r="O591" s="121">
        <v>5.4</v>
      </c>
      <c r="P591" s="121">
        <v>1</v>
      </c>
      <c r="Q591" s="121">
        <v>0.64414062500000002</v>
      </c>
      <c r="R591" s="121">
        <v>1.6441406249999999</v>
      </c>
      <c r="S591" s="121">
        <v>47.304000000000002</v>
      </c>
      <c r="T591" s="121">
        <v>14.402671874999999</v>
      </c>
    </row>
    <row r="592" spans="1:20">
      <c r="A592" s="121">
        <v>591</v>
      </c>
      <c r="B592" s="121">
        <v>2212938</v>
      </c>
      <c r="C592" s="121" t="s">
        <v>306</v>
      </c>
      <c r="D592" s="121" t="s">
        <v>306</v>
      </c>
      <c r="E592" s="121" t="s">
        <v>3046</v>
      </c>
      <c r="F592" s="121" t="s">
        <v>3048</v>
      </c>
      <c r="G592" s="121" t="s">
        <v>2040</v>
      </c>
      <c r="H592" s="121" t="s">
        <v>2229</v>
      </c>
      <c r="I592" s="121" t="s">
        <v>2160</v>
      </c>
      <c r="J592" s="121">
        <v>0</v>
      </c>
      <c r="K592" s="121">
        <v>0</v>
      </c>
      <c r="L592" s="121">
        <v>0.244140625</v>
      </c>
      <c r="M592" s="121">
        <v>0.4</v>
      </c>
      <c r="N592" s="121">
        <v>0</v>
      </c>
      <c r="O592" s="121">
        <v>5.4</v>
      </c>
      <c r="P592" s="121">
        <v>1</v>
      </c>
      <c r="Q592" s="121">
        <v>0.64414062500000002</v>
      </c>
      <c r="R592" s="121">
        <v>1.6441406249999999</v>
      </c>
      <c r="S592" s="121">
        <v>47.304000000000002</v>
      </c>
      <c r="T592" s="121">
        <v>14.402671874999999</v>
      </c>
    </row>
    <row r="593" spans="1:20">
      <c r="A593" s="121">
        <v>592</v>
      </c>
      <c r="B593" s="121">
        <v>2211077</v>
      </c>
      <c r="C593" s="121" t="s">
        <v>306</v>
      </c>
      <c r="D593" s="121" t="s">
        <v>306</v>
      </c>
      <c r="E593" s="121" t="s">
        <v>3049</v>
      </c>
      <c r="F593" s="121" t="s">
        <v>3050</v>
      </c>
      <c r="G593" s="121" t="s">
        <v>2040</v>
      </c>
      <c r="H593" s="121" t="s">
        <v>2229</v>
      </c>
      <c r="I593" s="121" t="s">
        <v>2160</v>
      </c>
      <c r="J593" s="121">
        <v>0</v>
      </c>
      <c r="K593" s="121">
        <v>0</v>
      </c>
      <c r="L593" s="121">
        <v>0.244140625</v>
      </c>
      <c r="M593" s="121">
        <v>0.4</v>
      </c>
      <c r="N593" s="121">
        <v>0</v>
      </c>
      <c r="O593" s="121">
        <v>5.4</v>
      </c>
      <c r="P593" s="121">
        <v>1</v>
      </c>
      <c r="Q593" s="121">
        <v>0.64414062500000002</v>
      </c>
      <c r="R593" s="121">
        <v>1.6441406249999999</v>
      </c>
      <c r="S593" s="121">
        <v>47.304000000000002</v>
      </c>
      <c r="T593" s="121">
        <v>14.402671874999999</v>
      </c>
    </row>
    <row r="594" spans="1:20">
      <c r="A594" s="121">
        <v>593</v>
      </c>
      <c r="B594" s="121">
        <v>2211078</v>
      </c>
      <c r="C594" s="121" t="s">
        <v>306</v>
      </c>
      <c r="D594" s="121" t="s">
        <v>306</v>
      </c>
      <c r="E594" s="121" t="s">
        <v>3051</v>
      </c>
      <c r="F594" s="121" t="s">
        <v>3052</v>
      </c>
      <c r="G594" s="121" t="s">
        <v>2040</v>
      </c>
      <c r="H594" s="121" t="s">
        <v>2229</v>
      </c>
      <c r="I594" s="121" t="s">
        <v>2160</v>
      </c>
      <c r="J594" s="121">
        <v>0</v>
      </c>
      <c r="K594" s="121">
        <v>0</v>
      </c>
      <c r="L594" s="121">
        <v>0.244140625</v>
      </c>
      <c r="M594" s="121">
        <v>0.4</v>
      </c>
      <c r="N594" s="121">
        <v>0</v>
      </c>
      <c r="O594" s="121">
        <v>5.4</v>
      </c>
      <c r="P594" s="121">
        <v>1</v>
      </c>
      <c r="Q594" s="121">
        <v>0.64414062500000002</v>
      </c>
      <c r="R594" s="121">
        <v>1.6441406249999999</v>
      </c>
      <c r="S594" s="121">
        <v>47.304000000000002</v>
      </c>
      <c r="T594" s="121">
        <v>14.402671874999999</v>
      </c>
    </row>
    <row r="595" spans="1:20">
      <c r="A595" s="121">
        <v>594</v>
      </c>
      <c r="B595" s="121">
        <v>2211079</v>
      </c>
      <c r="C595" s="121" t="s">
        <v>306</v>
      </c>
      <c r="D595" s="121" t="s">
        <v>306</v>
      </c>
      <c r="E595" s="121" t="s">
        <v>3051</v>
      </c>
      <c r="F595" s="121" t="s">
        <v>3053</v>
      </c>
      <c r="G595" s="121" t="s">
        <v>2040</v>
      </c>
      <c r="H595" s="121" t="s">
        <v>2229</v>
      </c>
      <c r="I595" s="121" t="s">
        <v>2160</v>
      </c>
      <c r="J595" s="121">
        <v>0</v>
      </c>
      <c r="K595" s="121">
        <v>0</v>
      </c>
      <c r="L595" s="121">
        <v>0.244140625</v>
      </c>
      <c r="M595" s="121">
        <v>0.4</v>
      </c>
      <c r="N595" s="121">
        <v>0</v>
      </c>
      <c r="O595" s="121">
        <v>5.4</v>
      </c>
      <c r="P595" s="121">
        <v>1</v>
      </c>
      <c r="Q595" s="121">
        <v>0.64414062500000002</v>
      </c>
      <c r="R595" s="121">
        <v>1.6441406249999999</v>
      </c>
      <c r="S595" s="121">
        <v>47.304000000000002</v>
      </c>
      <c r="T595" s="121">
        <v>14.402671874999999</v>
      </c>
    </row>
    <row r="596" spans="1:20">
      <c r="A596" s="121">
        <v>595</v>
      </c>
      <c r="B596" s="121">
        <v>2253575</v>
      </c>
      <c r="C596" s="121" t="s">
        <v>306</v>
      </c>
      <c r="D596" s="121" t="s">
        <v>306</v>
      </c>
      <c r="E596" s="121" t="s">
        <v>3054</v>
      </c>
      <c r="F596" s="121" t="s">
        <v>3055</v>
      </c>
      <c r="G596" s="121" t="s">
        <v>2040</v>
      </c>
      <c r="H596" s="121" t="s">
        <v>2229</v>
      </c>
      <c r="I596" s="121" t="s">
        <v>2160</v>
      </c>
      <c r="J596" s="121">
        <v>0</v>
      </c>
      <c r="K596" s="121">
        <v>0</v>
      </c>
      <c r="L596" s="121">
        <v>0.3662109375</v>
      </c>
      <c r="M596" s="121">
        <v>0.4</v>
      </c>
      <c r="N596" s="121">
        <v>0</v>
      </c>
      <c r="O596" s="121">
        <v>6.04</v>
      </c>
      <c r="P596" s="121">
        <v>1</v>
      </c>
      <c r="Q596" s="121">
        <v>0.76621093750000002</v>
      </c>
      <c r="R596" s="121">
        <v>1.7662109374999999</v>
      </c>
      <c r="S596" s="121">
        <v>52.910400000000003</v>
      </c>
      <c r="T596" s="121">
        <v>15.472007812499999</v>
      </c>
    </row>
    <row r="597" spans="1:20">
      <c r="A597" s="121">
        <v>596</v>
      </c>
      <c r="B597" s="121">
        <v>2253576</v>
      </c>
      <c r="C597" s="121" t="s">
        <v>306</v>
      </c>
      <c r="D597" s="121" t="s">
        <v>306</v>
      </c>
      <c r="E597" s="121" t="s">
        <v>3054</v>
      </c>
      <c r="F597" s="121" t="s">
        <v>3056</v>
      </c>
      <c r="G597" s="121" t="s">
        <v>2040</v>
      </c>
      <c r="H597" s="121" t="s">
        <v>2229</v>
      </c>
      <c r="I597" s="121" t="s">
        <v>2160</v>
      </c>
      <c r="J597" s="121">
        <v>0</v>
      </c>
      <c r="K597" s="121">
        <v>0</v>
      </c>
      <c r="L597" s="121">
        <v>0.3662109375</v>
      </c>
      <c r="M597" s="121">
        <v>0.4</v>
      </c>
      <c r="N597" s="121">
        <v>0</v>
      </c>
      <c r="O597" s="121">
        <v>6.04</v>
      </c>
      <c r="P597" s="121">
        <v>1</v>
      </c>
      <c r="Q597" s="121">
        <v>0.76621093750000002</v>
      </c>
      <c r="R597" s="121">
        <v>1.7662109374999999</v>
      </c>
      <c r="S597" s="121">
        <v>52.910400000000003</v>
      </c>
      <c r="T597" s="121">
        <v>15.472007812499999</v>
      </c>
    </row>
    <row r="598" spans="1:20">
      <c r="A598" s="121">
        <v>597</v>
      </c>
      <c r="B598" s="121">
        <v>2253577</v>
      </c>
      <c r="C598" s="121" t="s">
        <v>306</v>
      </c>
      <c r="D598" s="121" t="s">
        <v>306</v>
      </c>
      <c r="E598" s="121" t="s">
        <v>3054</v>
      </c>
      <c r="F598" s="121" t="s">
        <v>3057</v>
      </c>
      <c r="G598" s="121" t="s">
        <v>2040</v>
      </c>
      <c r="H598" s="121" t="s">
        <v>2229</v>
      </c>
      <c r="I598" s="121" t="s">
        <v>2160</v>
      </c>
      <c r="J598" s="121">
        <v>0</v>
      </c>
      <c r="K598" s="121">
        <v>0</v>
      </c>
      <c r="L598" s="121">
        <v>0.3662109375</v>
      </c>
      <c r="M598" s="121">
        <v>0.4</v>
      </c>
      <c r="N598" s="121">
        <v>0</v>
      </c>
      <c r="O598" s="121">
        <v>6.04</v>
      </c>
      <c r="P598" s="121">
        <v>1</v>
      </c>
      <c r="Q598" s="121">
        <v>0.76621093750000002</v>
      </c>
      <c r="R598" s="121">
        <v>1.7662109374999999</v>
      </c>
      <c r="S598" s="121">
        <v>52.910400000000003</v>
      </c>
      <c r="T598" s="121">
        <v>15.472007812499999</v>
      </c>
    </row>
    <row r="599" spans="1:20">
      <c r="A599" s="121">
        <v>598</v>
      </c>
      <c r="B599" s="121">
        <v>2253578</v>
      </c>
      <c r="C599" s="121" t="s">
        <v>306</v>
      </c>
      <c r="D599" s="121" t="s">
        <v>306</v>
      </c>
      <c r="E599" s="121" t="s">
        <v>3058</v>
      </c>
      <c r="F599" s="121" t="s">
        <v>3059</v>
      </c>
      <c r="G599" s="121" t="s">
        <v>2040</v>
      </c>
      <c r="H599" s="121" t="s">
        <v>2229</v>
      </c>
      <c r="I599" s="121" t="s">
        <v>2160</v>
      </c>
      <c r="J599" s="121">
        <v>0</v>
      </c>
      <c r="K599" s="121">
        <v>0</v>
      </c>
      <c r="L599" s="121">
        <v>0.3662109375</v>
      </c>
      <c r="M599" s="121">
        <v>0.4</v>
      </c>
      <c r="N599" s="121">
        <v>0</v>
      </c>
      <c r="O599" s="121">
        <v>6.04</v>
      </c>
      <c r="P599" s="121">
        <v>1</v>
      </c>
      <c r="Q599" s="121">
        <v>0.76621093750000002</v>
      </c>
      <c r="R599" s="121">
        <v>1.7662109374999999</v>
      </c>
      <c r="S599" s="121">
        <v>52.910400000000003</v>
      </c>
      <c r="T599" s="121">
        <v>15.472007812499999</v>
      </c>
    </row>
    <row r="600" spans="1:20">
      <c r="A600" s="121">
        <v>599</v>
      </c>
      <c r="B600" s="121">
        <v>2253579</v>
      </c>
      <c r="C600" s="121" t="s">
        <v>306</v>
      </c>
      <c r="D600" s="121" t="s">
        <v>306</v>
      </c>
      <c r="E600" s="121" t="s">
        <v>3058</v>
      </c>
      <c r="F600" s="121" t="s">
        <v>3060</v>
      </c>
      <c r="G600" s="121" t="s">
        <v>2040</v>
      </c>
      <c r="H600" s="121" t="s">
        <v>2229</v>
      </c>
      <c r="I600" s="121" t="s">
        <v>2160</v>
      </c>
      <c r="J600" s="121">
        <v>0</v>
      </c>
      <c r="K600" s="121">
        <v>0</v>
      </c>
      <c r="L600" s="121">
        <v>0.3662109375</v>
      </c>
      <c r="M600" s="121">
        <v>0.4</v>
      </c>
      <c r="N600" s="121">
        <v>0</v>
      </c>
      <c r="O600" s="121">
        <v>6.04</v>
      </c>
      <c r="P600" s="121">
        <v>1</v>
      </c>
      <c r="Q600" s="121">
        <v>0.76621093750000002</v>
      </c>
      <c r="R600" s="121">
        <v>1.7662109374999999</v>
      </c>
      <c r="S600" s="121">
        <v>52.910400000000003</v>
      </c>
      <c r="T600" s="121">
        <v>15.472007812499999</v>
      </c>
    </row>
    <row r="601" spans="1:20">
      <c r="A601" s="121">
        <v>600</v>
      </c>
      <c r="B601" s="121">
        <v>2253580</v>
      </c>
      <c r="C601" s="121" t="s">
        <v>306</v>
      </c>
      <c r="D601" s="121" t="s">
        <v>306</v>
      </c>
      <c r="E601" s="121" t="s">
        <v>3058</v>
      </c>
      <c r="F601" s="121" t="s">
        <v>3061</v>
      </c>
      <c r="G601" s="121" t="s">
        <v>2040</v>
      </c>
      <c r="H601" s="121" t="s">
        <v>2229</v>
      </c>
      <c r="I601" s="121" t="s">
        <v>2160</v>
      </c>
      <c r="J601" s="121">
        <v>0</v>
      </c>
      <c r="K601" s="121">
        <v>0</v>
      </c>
      <c r="L601" s="121">
        <v>0.3662109375</v>
      </c>
      <c r="M601" s="121">
        <v>0.4</v>
      </c>
      <c r="N601" s="121">
        <v>0</v>
      </c>
      <c r="O601" s="121">
        <v>6.04</v>
      </c>
      <c r="P601" s="121">
        <v>1</v>
      </c>
      <c r="Q601" s="121">
        <v>0.76621093750000002</v>
      </c>
      <c r="R601" s="121">
        <v>1.7662109374999999</v>
      </c>
      <c r="S601" s="121">
        <v>52.910400000000003</v>
      </c>
      <c r="T601" s="121">
        <v>15.472007812499999</v>
      </c>
    </row>
    <row r="602" spans="1:20">
      <c r="A602" s="121">
        <v>601</v>
      </c>
      <c r="B602" s="121">
        <v>2253581</v>
      </c>
      <c r="C602" s="121" t="s">
        <v>306</v>
      </c>
      <c r="D602" s="121" t="s">
        <v>306</v>
      </c>
      <c r="E602" s="121" t="s">
        <v>3062</v>
      </c>
      <c r="F602" s="121" t="s">
        <v>3063</v>
      </c>
      <c r="G602" s="121" t="s">
        <v>2040</v>
      </c>
      <c r="H602" s="121" t="s">
        <v>3010</v>
      </c>
      <c r="I602" s="121" t="s">
        <v>2160</v>
      </c>
      <c r="J602" s="121">
        <v>0</v>
      </c>
      <c r="K602" s="121">
        <v>0</v>
      </c>
      <c r="L602" s="121">
        <v>0.3662109375</v>
      </c>
      <c r="M602" s="121">
        <v>0.4</v>
      </c>
      <c r="N602" s="121">
        <v>0</v>
      </c>
      <c r="O602" s="121">
        <v>1.2</v>
      </c>
      <c r="P602" s="121">
        <v>0.4</v>
      </c>
      <c r="Q602" s="121">
        <v>0.76621093750000002</v>
      </c>
      <c r="R602" s="121">
        <v>1.1662109375</v>
      </c>
      <c r="S602" s="121">
        <v>10.512</v>
      </c>
      <c r="T602" s="121">
        <v>10.216007812499999</v>
      </c>
    </row>
    <row r="603" spans="1:20">
      <c r="A603" s="121">
        <v>602</v>
      </c>
      <c r="B603" s="121">
        <v>2253582</v>
      </c>
      <c r="C603" s="121" t="s">
        <v>306</v>
      </c>
      <c r="D603" s="121" t="s">
        <v>306</v>
      </c>
      <c r="E603" s="121" t="s">
        <v>3062</v>
      </c>
      <c r="F603" s="121" t="s">
        <v>3064</v>
      </c>
      <c r="G603" s="121" t="s">
        <v>2040</v>
      </c>
      <c r="H603" s="121" t="s">
        <v>3010</v>
      </c>
      <c r="I603" s="121" t="s">
        <v>2160</v>
      </c>
      <c r="J603" s="121">
        <v>0</v>
      </c>
      <c r="K603" s="121">
        <v>0</v>
      </c>
      <c r="L603" s="121">
        <v>0.3662109375</v>
      </c>
      <c r="M603" s="121">
        <v>0.4</v>
      </c>
      <c r="N603" s="121">
        <v>0</v>
      </c>
      <c r="O603" s="121">
        <v>1.2</v>
      </c>
      <c r="P603" s="121">
        <v>0.4</v>
      </c>
      <c r="Q603" s="121">
        <v>0.76621093750000002</v>
      </c>
      <c r="R603" s="121">
        <v>1.1662109375</v>
      </c>
      <c r="S603" s="121">
        <v>10.512</v>
      </c>
      <c r="T603" s="121">
        <v>10.216007812499999</v>
      </c>
    </row>
    <row r="604" spans="1:20">
      <c r="A604" s="121">
        <v>603</v>
      </c>
      <c r="B604" s="121">
        <v>2253583</v>
      </c>
      <c r="C604" s="121" t="s">
        <v>306</v>
      </c>
      <c r="D604" s="121" t="s">
        <v>306</v>
      </c>
      <c r="E604" s="121" t="s">
        <v>3062</v>
      </c>
      <c r="F604" s="121" t="s">
        <v>3065</v>
      </c>
      <c r="G604" s="121" t="s">
        <v>2040</v>
      </c>
      <c r="H604" s="121" t="s">
        <v>3010</v>
      </c>
      <c r="I604" s="121" t="s">
        <v>2160</v>
      </c>
      <c r="J604" s="121">
        <v>0</v>
      </c>
      <c r="K604" s="121">
        <v>0</v>
      </c>
      <c r="L604" s="121">
        <v>0.3662109375</v>
      </c>
      <c r="M604" s="121">
        <v>0.4</v>
      </c>
      <c r="N604" s="121">
        <v>0</v>
      </c>
      <c r="O604" s="121">
        <v>1.2</v>
      </c>
      <c r="P604" s="121">
        <v>0.4</v>
      </c>
      <c r="Q604" s="121">
        <v>0.76621093750000002</v>
      </c>
      <c r="R604" s="121">
        <v>1.1662109375</v>
      </c>
      <c r="S604" s="121">
        <v>10.512</v>
      </c>
      <c r="T604" s="121">
        <v>10.216007812499999</v>
      </c>
    </row>
    <row r="605" spans="1:20">
      <c r="A605" s="121">
        <v>604</v>
      </c>
      <c r="B605" s="121">
        <v>2269731</v>
      </c>
      <c r="C605" s="121" t="s">
        <v>306</v>
      </c>
      <c r="D605" s="121" t="s">
        <v>306</v>
      </c>
      <c r="E605" s="121" t="s">
        <v>3066</v>
      </c>
      <c r="F605" s="121" t="s">
        <v>3067</v>
      </c>
      <c r="G605" s="121" t="s">
        <v>3068</v>
      </c>
      <c r="H605" s="121" t="s">
        <v>2229</v>
      </c>
      <c r="I605" s="121" t="s">
        <v>2160</v>
      </c>
      <c r="J605" s="121">
        <v>0</v>
      </c>
      <c r="K605" s="121">
        <v>0</v>
      </c>
      <c r="L605" s="121">
        <v>3.125E-2</v>
      </c>
      <c r="M605" s="121">
        <v>0.4</v>
      </c>
      <c r="N605" s="121">
        <v>0</v>
      </c>
      <c r="O605" s="121">
        <v>1.3</v>
      </c>
      <c r="P605" s="121">
        <v>1</v>
      </c>
      <c r="Q605" s="121">
        <v>0.43125000000000002</v>
      </c>
      <c r="R605" s="121">
        <v>1.4312499999999999</v>
      </c>
      <c r="S605" s="121">
        <v>11.388</v>
      </c>
      <c r="T605" s="121">
        <v>12.537750000000001</v>
      </c>
    </row>
    <row r="606" spans="1:20">
      <c r="A606" s="121">
        <v>605</v>
      </c>
      <c r="B606" s="121">
        <v>2269730</v>
      </c>
      <c r="C606" s="121" t="s">
        <v>306</v>
      </c>
      <c r="D606" s="121" t="s">
        <v>306</v>
      </c>
      <c r="E606" s="121" t="s">
        <v>3069</v>
      </c>
      <c r="F606" s="121" t="s">
        <v>3070</v>
      </c>
      <c r="G606" s="121" t="s">
        <v>3071</v>
      </c>
      <c r="H606" s="121" t="s">
        <v>2229</v>
      </c>
      <c r="I606" s="121" t="s">
        <v>2160</v>
      </c>
      <c r="J606" s="121">
        <v>0</v>
      </c>
      <c r="K606" s="121">
        <v>0</v>
      </c>
      <c r="L606" s="121">
        <v>3.125E-2</v>
      </c>
      <c r="M606" s="121">
        <v>0.4</v>
      </c>
      <c r="N606" s="121">
        <v>0</v>
      </c>
      <c r="O606" s="121">
        <v>1.3</v>
      </c>
      <c r="P606" s="121">
        <v>1</v>
      </c>
      <c r="Q606" s="121">
        <v>0.43125000000000002</v>
      </c>
      <c r="R606" s="121">
        <v>1.4312499999999999</v>
      </c>
      <c r="S606" s="121">
        <v>11.388</v>
      </c>
      <c r="T606" s="121">
        <v>12.537750000000001</v>
      </c>
    </row>
    <row r="607" spans="1:20">
      <c r="A607" s="121">
        <v>606</v>
      </c>
      <c r="B607" s="121">
        <v>2269732</v>
      </c>
      <c r="C607" s="121" t="s">
        <v>306</v>
      </c>
      <c r="D607" s="121" t="s">
        <v>306</v>
      </c>
      <c r="E607" s="121" t="s">
        <v>3066</v>
      </c>
      <c r="F607" s="121" t="s">
        <v>3072</v>
      </c>
      <c r="G607" s="121" t="s">
        <v>3073</v>
      </c>
      <c r="H607" s="121" t="s">
        <v>2229</v>
      </c>
      <c r="I607" s="121" t="s">
        <v>2160</v>
      </c>
      <c r="J607" s="121">
        <v>0</v>
      </c>
      <c r="K607" s="121">
        <v>0</v>
      </c>
      <c r="L607" s="121">
        <v>3.125E-2</v>
      </c>
      <c r="M607" s="121">
        <v>0.4</v>
      </c>
      <c r="N607" s="121">
        <v>0</v>
      </c>
      <c r="O607" s="121">
        <v>1.3</v>
      </c>
      <c r="P607" s="121">
        <v>1</v>
      </c>
      <c r="Q607" s="121">
        <v>0.43125000000000002</v>
      </c>
      <c r="R607" s="121">
        <v>1.4312499999999999</v>
      </c>
      <c r="S607" s="121">
        <v>11.388</v>
      </c>
      <c r="T607" s="121">
        <v>12.537750000000001</v>
      </c>
    </row>
    <row r="608" spans="1:20">
      <c r="A608" s="121">
        <v>607</v>
      </c>
      <c r="B608" s="121">
        <v>2263395</v>
      </c>
      <c r="C608" s="121" t="s">
        <v>3074</v>
      </c>
      <c r="D608" s="121" t="s">
        <v>3075</v>
      </c>
      <c r="E608" s="121" t="s">
        <v>2832</v>
      </c>
      <c r="F608" s="121" t="s">
        <v>3076</v>
      </c>
      <c r="G608" s="121" t="s">
        <v>2040</v>
      </c>
      <c r="H608" s="121" t="s">
        <v>2041</v>
      </c>
      <c r="I608" s="121" t="s">
        <v>2098</v>
      </c>
      <c r="J608" s="121">
        <v>0</v>
      </c>
      <c r="K608" s="121">
        <v>0</v>
      </c>
      <c r="L608" s="121">
        <v>0</v>
      </c>
      <c r="M608" s="121">
        <v>0.4</v>
      </c>
      <c r="N608" s="121">
        <v>0</v>
      </c>
      <c r="O608" s="121">
        <v>2.37</v>
      </c>
      <c r="P608" s="121">
        <v>0.5</v>
      </c>
      <c r="Q608" s="121">
        <v>0.4</v>
      </c>
      <c r="R608" s="121">
        <v>0.9</v>
      </c>
      <c r="S608" s="121">
        <v>20.761199999999999</v>
      </c>
      <c r="T608" s="121">
        <v>7.8840000000000003</v>
      </c>
    </row>
    <row r="609" spans="1:20">
      <c r="A609" s="121">
        <v>608</v>
      </c>
      <c r="B609" s="121">
        <v>2255149</v>
      </c>
      <c r="C609" s="121" t="s">
        <v>3074</v>
      </c>
      <c r="D609" s="121" t="s">
        <v>3075</v>
      </c>
      <c r="E609" s="121" t="s">
        <v>2832</v>
      </c>
      <c r="F609" s="121" t="s">
        <v>3077</v>
      </c>
      <c r="G609" s="121" t="s">
        <v>2040</v>
      </c>
      <c r="H609" s="121" t="s">
        <v>2041</v>
      </c>
      <c r="I609" s="121" t="s">
        <v>2098</v>
      </c>
      <c r="J609" s="121">
        <v>0</v>
      </c>
      <c r="K609" s="121">
        <v>0</v>
      </c>
      <c r="L609" s="121">
        <v>0</v>
      </c>
      <c r="M609" s="121">
        <v>0.4</v>
      </c>
      <c r="N609" s="121">
        <v>0</v>
      </c>
      <c r="O609" s="121">
        <v>2.37</v>
      </c>
      <c r="P609" s="121">
        <v>0.5</v>
      </c>
      <c r="Q609" s="121">
        <v>0.4</v>
      </c>
      <c r="R609" s="121">
        <v>0.9</v>
      </c>
      <c r="S609" s="121">
        <v>20.761199999999999</v>
      </c>
      <c r="T609" s="121">
        <v>7.8840000000000003</v>
      </c>
    </row>
    <row r="610" spans="1:20">
      <c r="A610" s="121">
        <v>609</v>
      </c>
      <c r="B610" s="121">
        <v>2285051</v>
      </c>
      <c r="C610" s="121" t="s">
        <v>3078</v>
      </c>
      <c r="D610" s="121" t="s">
        <v>3079</v>
      </c>
      <c r="E610" s="121" t="s">
        <v>3080</v>
      </c>
      <c r="F610" s="121" t="s">
        <v>3080</v>
      </c>
      <c r="G610" s="121" t="s">
        <v>2040</v>
      </c>
      <c r="H610" s="121" t="s">
        <v>2226</v>
      </c>
      <c r="I610" s="121" t="s">
        <v>2067</v>
      </c>
      <c r="J610" s="121">
        <v>0.6</v>
      </c>
      <c r="K610" s="121">
        <v>0</v>
      </c>
      <c r="L610" s="121">
        <v>0</v>
      </c>
      <c r="M610" s="121">
        <v>0.3</v>
      </c>
      <c r="N610" s="121">
        <v>0</v>
      </c>
      <c r="O610" s="121">
        <v>1.4</v>
      </c>
      <c r="P610" s="121">
        <v>0.3</v>
      </c>
      <c r="Q610" s="121">
        <v>0.9</v>
      </c>
      <c r="R610" s="121">
        <v>1.2</v>
      </c>
      <c r="S610" s="121">
        <v>12.263999999999999</v>
      </c>
      <c r="T610" s="121">
        <v>10.512</v>
      </c>
    </row>
    <row r="611" spans="1:20">
      <c r="A611" s="121">
        <v>610</v>
      </c>
      <c r="B611" s="121">
        <v>2206635</v>
      </c>
      <c r="C611" s="121" t="s">
        <v>3078</v>
      </c>
      <c r="D611" s="121" t="s">
        <v>3081</v>
      </c>
      <c r="E611" s="121" t="s">
        <v>3082</v>
      </c>
      <c r="F611" s="121">
        <v>1125</v>
      </c>
      <c r="G611" s="121" t="s">
        <v>2040</v>
      </c>
      <c r="H611" s="121" t="s">
        <v>2226</v>
      </c>
      <c r="I611" s="121" t="s">
        <v>2067</v>
      </c>
      <c r="J611" s="121">
        <v>0.71</v>
      </c>
      <c r="K611" s="121">
        <v>0</v>
      </c>
      <c r="L611" s="121">
        <v>3.90625E-3</v>
      </c>
      <c r="M611" s="121">
        <v>0.3</v>
      </c>
      <c r="N611" s="121">
        <v>0</v>
      </c>
      <c r="O611" s="121">
        <v>2.23</v>
      </c>
      <c r="P611" s="121">
        <v>0.3</v>
      </c>
      <c r="Q611" s="121">
        <v>1.01390625</v>
      </c>
      <c r="R611" s="121">
        <v>1.3139062500000001</v>
      </c>
      <c r="S611" s="121">
        <v>19.534800000000001</v>
      </c>
      <c r="T611" s="121">
        <v>11.509818750000001</v>
      </c>
    </row>
    <row r="612" spans="1:20">
      <c r="A612" s="121">
        <v>611</v>
      </c>
      <c r="B612" s="121">
        <v>2235543</v>
      </c>
      <c r="C612" s="121" t="s">
        <v>3078</v>
      </c>
      <c r="D612" s="121" t="s">
        <v>3081</v>
      </c>
      <c r="E612" s="121">
        <v>1140</v>
      </c>
      <c r="F612" s="121">
        <v>1140</v>
      </c>
      <c r="G612" s="121" t="s">
        <v>2040</v>
      </c>
      <c r="H612" s="121" t="s">
        <v>2226</v>
      </c>
      <c r="I612" s="121" t="s">
        <v>2067</v>
      </c>
      <c r="J612" s="121">
        <v>0.38</v>
      </c>
      <c r="K612" s="121">
        <v>0</v>
      </c>
      <c r="L612" s="121">
        <v>0</v>
      </c>
      <c r="M612" s="121">
        <v>0.3</v>
      </c>
      <c r="N612" s="121">
        <v>0</v>
      </c>
      <c r="O612" s="121">
        <v>1.1100000000000001</v>
      </c>
      <c r="P612" s="121">
        <v>0.3</v>
      </c>
      <c r="Q612" s="121">
        <v>0.68</v>
      </c>
      <c r="R612" s="121">
        <v>0.98</v>
      </c>
      <c r="S612" s="121">
        <v>9.7235999999999994</v>
      </c>
      <c r="T612" s="121">
        <v>8.5847999999999995</v>
      </c>
    </row>
    <row r="613" spans="1:20">
      <c r="A613" s="121">
        <v>612</v>
      </c>
      <c r="B613" s="121">
        <v>2285052</v>
      </c>
      <c r="C613" s="121" t="s">
        <v>3078</v>
      </c>
      <c r="D613" s="121" t="s">
        <v>3081</v>
      </c>
      <c r="E613" s="121" t="s">
        <v>3082</v>
      </c>
      <c r="F613" s="121">
        <v>1330</v>
      </c>
      <c r="G613" s="121" t="s">
        <v>3083</v>
      </c>
      <c r="H613" s="121" t="s">
        <v>2226</v>
      </c>
      <c r="I613" s="121" t="s">
        <v>2067</v>
      </c>
      <c r="J613" s="121">
        <v>0.56999999999999995</v>
      </c>
      <c r="K613" s="121">
        <v>0</v>
      </c>
      <c r="L613" s="121">
        <v>0</v>
      </c>
      <c r="M613" s="121">
        <v>0.3</v>
      </c>
      <c r="N613" s="121">
        <v>0</v>
      </c>
      <c r="O613" s="121">
        <v>1.33</v>
      </c>
      <c r="P613" s="121">
        <v>0.3</v>
      </c>
      <c r="Q613" s="121">
        <v>0.87</v>
      </c>
      <c r="R613" s="121">
        <v>1.17</v>
      </c>
      <c r="S613" s="121">
        <v>11.6508</v>
      </c>
      <c r="T613" s="121">
        <v>10.2492</v>
      </c>
    </row>
    <row r="614" spans="1:20">
      <c r="A614" s="121">
        <v>613</v>
      </c>
      <c r="B614" s="121">
        <v>2285376</v>
      </c>
      <c r="C614" s="121" t="s">
        <v>3078</v>
      </c>
      <c r="D614" s="121" t="s">
        <v>3081</v>
      </c>
      <c r="E614" s="121">
        <v>2600</v>
      </c>
      <c r="F614" s="121">
        <v>2600</v>
      </c>
      <c r="G614" s="121" t="s">
        <v>2040</v>
      </c>
      <c r="H614" s="121" t="s">
        <v>2226</v>
      </c>
      <c r="I614" s="121" t="s">
        <v>2067</v>
      </c>
      <c r="J614" s="121">
        <v>1.4</v>
      </c>
      <c r="K614" s="121">
        <v>0</v>
      </c>
      <c r="L614" s="121">
        <v>0</v>
      </c>
      <c r="M614" s="121">
        <v>0.3</v>
      </c>
      <c r="N614" s="121">
        <v>0</v>
      </c>
      <c r="O614" s="121">
        <v>2.2400000000000002</v>
      </c>
      <c r="P614" s="121">
        <v>0.3</v>
      </c>
      <c r="Q614" s="121">
        <v>1.7</v>
      </c>
      <c r="R614" s="121">
        <v>2</v>
      </c>
      <c r="S614" s="121">
        <v>19.622399999999999</v>
      </c>
      <c r="T614" s="121">
        <v>17.52</v>
      </c>
    </row>
    <row r="615" spans="1:20">
      <c r="A615" s="121">
        <v>614</v>
      </c>
      <c r="B615" s="121">
        <v>2285378</v>
      </c>
      <c r="C615" s="121" t="s">
        <v>3078</v>
      </c>
      <c r="D615" s="121" t="s">
        <v>3081</v>
      </c>
      <c r="E615" s="121" t="s">
        <v>3084</v>
      </c>
      <c r="F615" s="121" t="s">
        <v>3084</v>
      </c>
      <c r="G615" s="121" t="s">
        <v>2040</v>
      </c>
      <c r="H615" s="121" t="s">
        <v>2226</v>
      </c>
      <c r="I615" s="121" t="s">
        <v>2067</v>
      </c>
      <c r="J615" s="121">
        <v>1.4</v>
      </c>
      <c r="K615" s="121">
        <v>0</v>
      </c>
      <c r="L615" s="121">
        <v>0</v>
      </c>
      <c r="M615" s="121">
        <v>0.3</v>
      </c>
      <c r="N615" s="121">
        <v>0</v>
      </c>
      <c r="O615" s="121">
        <v>2.2400000000000002</v>
      </c>
      <c r="P615" s="121">
        <v>0.3</v>
      </c>
      <c r="Q615" s="121">
        <v>1.7</v>
      </c>
      <c r="R615" s="121">
        <v>2</v>
      </c>
      <c r="S615" s="121">
        <v>19.622399999999999</v>
      </c>
      <c r="T615" s="121">
        <v>17.52</v>
      </c>
    </row>
    <row r="616" spans="1:20">
      <c r="A616" s="121">
        <v>615</v>
      </c>
      <c r="B616" s="121">
        <v>2285377</v>
      </c>
      <c r="C616" s="121" t="s">
        <v>3078</v>
      </c>
      <c r="D616" s="121" t="s">
        <v>3081</v>
      </c>
      <c r="E616" s="121">
        <v>2610</v>
      </c>
      <c r="F616" s="121">
        <v>2610</v>
      </c>
      <c r="G616" s="121" t="s">
        <v>2040</v>
      </c>
      <c r="H616" s="121" t="s">
        <v>2226</v>
      </c>
      <c r="I616" s="121" t="s">
        <v>2067</v>
      </c>
      <c r="J616" s="121">
        <v>1.4</v>
      </c>
      <c r="K616" s="121">
        <v>0</v>
      </c>
      <c r="L616" s="121">
        <v>0</v>
      </c>
      <c r="M616" s="121">
        <v>0.3</v>
      </c>
      <c r="N616" s="121">
        <v>0</v>
      </c>
      <c r="O616" s="121">
        <v>1.75</v>
      </c>
      <c r="P616" s="121">
        <v>0.3</v>
      </c>
      <c r="Q616" s="121">
        <v>1.7</v>
      </c>
      <c r="R616" s="121">
        <v>2</v>
      </c>
      <c r="S616" s="121">
        <v>15.33</v>
      </c>
      <c r="T616" s="121">
        <v>17.52</v>
      </c>
    </row>
    <row r="617" spans="1:20">
      <c r="A617" s="121">
        <v>616</v>
      </c>
      <c r="B617" s="121">
        <v>2285379</v>
      </c>
      <c r="C617" s="121" t="s">
        <v>3078</v>
      </c>
      <c r="D617" s="121" t="s">
        <v>3081</v>
      </c>
      <c r="E617" s="121" t="s">
        <v>3085</v>
      </c>
      <c r="F617" s="121" t="s">
        <v>3085</v>
      </c>
      <c r="G617" s="121" t="s">
        <v>2040</v>
      </c>
      <c r="H617" s="121" t="s">
        <v>2226</v>
      </c>
      <c r="I617" s="121" t="s">
        <v>2067</v>
      </c>
      <c r="J617" s="121">
        <v>1.4</v>
      </c>
      <c r="K617" s="121">
        <v>0</v>
      </c>
      <c r="L617" s="121">
        <v>0</v>
      </c>
      <c r="M617" s="121">
        <v>0.3</v>
      </c>
      <c r="N617" s="121">
        <v>0</v>
      </c>
      <c r="O617" s="121">
        <v>1.75</v>
      </c>
      <c r="P617" s="121">
        <v>0.3</v>
      </c>
      <c r="Q617" s="121">
        <v>1.7</v>
      </c>
      <c r="R617" s="121">
        <v>2</v>
      </c>
      <c r="S617" s="121">
        <v>15.33</v>
      </c>
      <c r="T617" s="121">
        <v>17.52</v>
      </c>
    </row>
    <row r="618" spans="1:20">
      <c r="A618" s="121">
        <v>617</v>
      </c>
      <c r="B618" s="121">
        <v>2239301</v>
      </c>
      <c r="C618" s="121" t="s">
        <v>3078</v>
      </c>
      <c r="D618" s="121" t="s">
        <v>3081</v>
      </c>
      <c r="E618" s="121">
        <v>5130</v>
      </c>
      <c r="F618" s="121">
        <v>5130</v>
      </c>
      <c r="G618" s="121" t="s">
        <v>2040</v>
      </c>
      <c r="H618" s="121" t="s">
        <v>2226</v>
      </c>
      <c r="I618" s="121" t="s">
        <v>2067</v>
      </c>
      <c r="J618" s="121">
        <v>0.9</v>
      </c>
      <c r="K618" s="121">
        <v>0</v>
      </c>
      <c r="L618" s="121">
        <v>0</v>
      </c>
      <c r="M618" s="121">
        <v>0.3</v>
      </c>
      <c r="N618" s="121">
        <v>0</v>
      </c>
      <c r="O618" s="121">
        <v>2.57</v>
      </c>
      <c r="P618" s="121">
        <v>0.3</v>
      </c>
      <c r="Q618" s="121">
        <v>1.2</v>
      </c>
      <c r="R618" s="121">
        <v>1.5</v>
      </c>
      <c r="S618" s="121">
        <v>22.513200000000001</v>
      </c>
      <c r="T618" s="121">
        <v>13.14</v>
      </c>
    </row>
    <row r="619" spans="1:20">
      <c r="A619" s="121">
        <v>618</v>
      </c>
      <c r="B619" s="121">
        <v>2239300</v>
      </c>
      <c r="C619" s="121" t="s">
        <v>3078</v>
      </c>
      <c r="D619" s="121" t="s">
        <v>3081</v>
      </c>
      <c r="E619" s="121" t="s">
        <v>3086</v>
      </c>
      <c r="F619" s="121" t="s">
        <v>3086</v>
      </c>
      <c r="G619" s="121" t="s">
        <v>2040</v>
      </c>
      <c r="H619" s="121" t="s">
        <v>2226</v>
      </c>
      <c r="I619" s="121" t="s">
        <v>2067</v>
      </c>
      <c r="J619" s="121">
        <v>0.9</v>
      </c>
      <c r="K619" s="121">
        <v>0</v>
      </c>
      <c r="L619" s="121">
        <v>0</v>
      </c>
      <c r="M619" s="121">
        <v>0.3</v>
      </c>
      <c r="N619" s="121">
        <v>0</v>
      </c>
      <c r="O619" s="121">
        <v>2.57</v>
      </c>
      <c r="P619" s="121">
        <v>0.3</v>
      </c>
      <c r="Q619" s="121">
        <v>1.2</v>
      </c>
      <c r="R619" s="121">
        <v>1.5</v>
      </c>
      <c r="S619" s="121">
        <v>22.513200000000001</v>
      </c>
      <c r="T619" s="121">
        <v>13.14</v>
      </c>
    </row>
    <row r="620" spans="1:20">
      <c r="A620" s="121">
        <v>619</v>
      </c>
      <c r="B620" s="121">
        <v>2307134</v>
      </c>
      <c r="C620" s="121" t="s">
        <v>3078</v>
      </c>
      <c r="D620" s="121" t="s">
        <v>3081</v>
      </c>
      <c r="E620" s="121" t="s">
        <v>3087</v>
      </c>
      <c r="F620" s="121" t="s">
        <v>3087</v>
      </c>
      <c r="G620" s="121" t="s">
        <v>3088</v>
      </c>
      <c r="H620" s="121" t="s">
        <v>2056</v>
      </c>
      <c r="I620" s="121" t="s">
        <v>2067</v>
      </c>
      <c r="J620" s="121">
        <v>0</v>
      </c>
      <c r="K620" s="121">
        <v>0</v>
      </c>
      <c r="L620" s="121">
        <v>0</v>
      </c>
      <c r="M620" s="121">
        <v>0.3</v>
      </c>
      <c r="N620" s="121">
        <v>0</v>
      </c>
      <c r="O620" s="121">
        <v>1.55</v>
      </c>
      <c r="P620" s="121">
        <v>0.7</v>
      </c>
      <c r="Q620" s="121">
        <v>0.3</v>
      </c>
      <c r="R620" s="121">
        <v>1</v>
      </c>
      <c r="S620" s="121">
        <v>13.577999999999999</v>
      </c>
      <c r="T620" s="121">
        <v>8.76</v>
      </c>
    </row>
    <row r="621" spans="1:20">
      <c r="A621" s="121">
        <v>620</v>
      </c>
      <c r="B621" s="121">
        <v>2206637</v>
      </c>
      <c r="C621" s="121" t="s">
        <v>3078</v>
      </c>
      <c r="D621" s="121" t="s">
        <v>3081</v>
      </c>
      <c r="E621" s="121" t="s">
        <v>3089</v>
      </c>
      <c r="F621" s="121" t="s">
        <v>3090</v>
      </c>
      <c r="G621" s="121" t="s">
        <v>3091</v>
      </c>
      <c r="H621" s="121" t="s">
        <v>2056</v>
      </c>
      <c r="I621" s="121" t="s">
        <v>2057</v>
      </c>
      <c r="J621" s="121">
        <v>0</v>
      </c>
      <c r="K621" s="121">
        <v>0</v>
      </c>
      <c r="L621" s="121">
        <v>9.765625E-3</v>
      </c>
      <c r="M621" s="121">
        <v>0.3</v>
      </c>
      <c r="N621" s="121">
        <v>0</v>
      </c>
      <c r="O621" s="121">
        <v>1.67</v>
      </c>
      <c r="P621" s="121">
        <v>0.7</v>
      </c>
      <c r="Q621" s="121">
        <v>0.30976562499999999</v>
      </c>
      <c r="R621" s="121">
        <v>1.009765625</v>
      </c>
      <c r="S621" s="121">
        <v>14.629200000000001</v>
      </c>
      <c r="T621" s="121">
        <v>8.8455468750000001</v>
      </c>
    </row>
    <row r="622" spans="1:20">
      <c r="A622" s="121">
        <v>621</v>
      </c>
      <c r="B622" s="121">
        <v>2239302</v>
      </c>
      <c r="C622" s="121" t="s">
        <v>3078</v>
      </c>
      <c r="D622" s="121" t="s">
        <v>3092</v>
      </c>
      <c r="E622" s="121">
        <v>5160</v>
      </c>
      <c r="F622" s="121">
        <v>5160</v>
      </c>
      <c r="G622" s="121" t="s">
        <v>2040</v>
      </c>
      <c r="H622" s="121" t="s">
        <v>2226</v>
      </c>
      <c r="I622" s="121" t="s">
        <v>2067</v>
      </c>
      <c r="J622" s="121">
        <v>0.9</v>
      </c>
      <c r="K622" s="121">
        <v>0</v>
      </c>
      <c r="L622" s="121">
        <v>0</v>
      </c>
      <c r="M622" s="121">
        <v>0.3</v>
      </c>
      <c r="N622" s="121">
        <v>0</v>
      </c>
      <c r="O622" s="121">
        <v>2.57</v>
      </c>
      <c r="P622" s="121">
        <v>0.3</v>
      </c>
      <c r="Q622" s="121">
        <v>1.2</v>
      </c>
      <c r="R622" s="121">
        <v>1.5</v>
      </c>
      <c r="S622" s="121">
        <v>22.513200000000001</v>
      </c>
      <c r="T622" s="121">
        <v>13.14</v>
      </c>
    </row>
    <row r="623" spans="1:20">
      <c r="A623" s="121">
        <v>622</v>
      </c>
      <c r="B623" s="121">
        <v>2306707</v>
      </c>
      <c r="C623" s="121" t="s">
        <v>3093</v>
      </c>
      <c r="D623" s="121" t="s">
        <v>3094</v>
      </c>
      <c r="E623" s="121" t="s">
        <v>3095</v>
      </c>
      <c r="F623" s="121" t="s">
        <v>3095</v>
      </c>
      <c r="G623" s="121" t="s">
        <v>3096</v>
      </c>
      <c r="H623" s="121" t="s">
        <v>2056</v>
      </c>
      <c r="I623" s="121" t="s">
        <v>2057</v>
      </c>
      <c r="J623" s="121">
        <v>0</v>
      </c>
      <c r="K623" s="121">
        <v>0</v>
      </c>
      <c r="L623" s="121">
        <v>0</v>
      </c>
      <c r="M623" s="121">
        <v>0.3</v>
      </c>
      <c r="N623" s="121">
        <v>0</v>
      </c>
      <c r="O623" s="121">
        <v>1.2</v>
      </c>
      <c r="P623" s="121">
        <v>0.7</v>
      </c>
      <c r="Q623" s="121">
        <v>0.3</v>
      </c>
      <c r="R623" s="121">
        <v>1</v>
      </c>
      <c r="S623" s="121">
        <v>10.512</v>
      </c>
      <c r="T623" s="121">
        <v>8.76</v>
      </c>
    </row>
    <row r="624" spans="1:20">
      <c r="A624" s="121">
        <v>623</v>
      </c>
      <c r="B624" s="121">
        <v>2306702</v>
      </c>
      <c r="C624" s="121" t="s">
        <v>3093</v>
      </c>
      <c r="D624" s="121" t="s">
        <v>3094</v>
      </c>
      <c r="E624" s="121" t="s">
        <v>3097</v>
      </c>
      <c r="F624" s="121" t="s">
        <v>3097</v>
      </c>
      <c r="G624" s="121" t="s">
        <v>3098</v>
      </c>
      <c r="H624" s="121" t="s">
        <v>2056</v>
      </c>
      <c r="I624" s="121" t="s">
        <v>2067</v>
      </c>
      <c r="J624" s="121">
        <v>0</v>
      </c>
      <c r="K624" s="121">
        <v>0</v>
      </c>
      <c r="L624" s="121">
        <v>0</v>
      </c>
      <c r="M624" s="121">
        <v>0.3</v>
      </c>
      <c r="N624" s="121">
        <v>0</v>
      </c>
      <c r="O624" s="121">
        <v>0.6</v>
      </c>
      <c r="P624" s="121">
        <v>0.7</v>
      </c>
      <c r="Q624" s="121">
        <v>0.3</v>
      </c>
      <c r="R624" s="121">
        <v>1</v>
      </c>
      <c r="S624" s="121">
        <v>5.2560000000000002</v>
      </c>
      <c r="T624" s="121">
        <v>8.76</v>
      </c>
    </row>
    <row r="625" spans="1:20">
      <c r="A625" s="121">
        <v>624</v>
      </c>
      <c r="B625" s="121">
        <v>2306728</v>
      </c>
      <c r="C625" s="121" t="s">
        <v>3093</v>
      </c>
      <c r="D625" s="121" t="s">
        <v>3094</v>
      </c>
      <c r="E625" s="121" t="s">
        <v>3099</v>
      </c>
      <c r="F625" s="121" t="s">
        <v>3100</v>
      </c>
      <c r="G625" s="121" t="s">
        <v>3101</v>
      </c>
      <c r="H625" s="121" t="s">
        <v>2056</v>
      </c>
      <c r="I625" s="121" t="s">
        <v>2067</v>
      </c>
      <c r="J625" s="121">
        <v>0</v>
      </c>
      <c r="K625" s="121">
        <v>0</v>
      </c>
      <c r="L625" s="121">
        <v>0</v>
      </c>
      <c r="M625" s="121">
        <v>0.3</v>
      </c>
      <c r="N625" s="121">
        <v>0</v>
      </c>
      <c r="O625" s="121">
        <v>0.6</v>
      </c>
      <c r="P625" s="121">
        <v>0.7</v>
      </c>
      <c r="Q625" s="121">
        <v>0.3</v>
      </c>
      <c r="R625" s="121">
        <v>1</v>
      </c>
      <c r="S625" s="121">
        <v>5.2560000000000002</v>
      </c>
      <c r="T625" s="121">
        <v>8.76</v>
      </c>
    </row>
    <row r="626" spans="1:20">
      <c r="A626" s="121">
        <v>625</v>
      </c>
      <c r="B626" s="121">
        <v>2306739</v>
      </c>
      <c r="C626" s="121" t="s">
        <v>3093</v>
      </c>
      <c r="D626" s="121" t="s">
        <v>3094</v>
      </c>
      <c r="E626" s="121" t="s">
        <v>3102</v>
      </c>
      <c r="F626" s="121" t="s">
        <v>3102</v>
      </c>
      <c r="G626" s="121" t="s">
        <v>3103</v>
      </c>
      <c r="H626" s="121" t="s">
        <v>2056</v>
      </c>
      <c r="I626" s="121" t="s">
        <v>2057</v>
      </c>
      <c r="J626" s="121">
        <v>0</v>
      </c>
      <c r="K626" s="121">
        <v>0</v>
      </c>
      <c r="L626" s="121">
        <v>0</v>
      </c>
      <c r="M626" s="121">
        <v>0.3</v>
      </c>
      <c r="N626" s="121">
        <v>0</v>
      </c>
      <c r="O626" s="121">
        <v>1.5</v>
      </c>
      <c r="P626" s="121">
        <v>0.7</v>
      </c>
      <c r="Q626" s="121">
        <v>0.3</v>
      </c>
      <c r="R626" s="121">
        <v>1</v>
      </c>
      <c r="S626" s="121">
        <v>13.14</v>
      </c>
      <c r="T626" s="121">
        <v>8.76</v>
      </c>
    </row>
    <row r="627" spans="1:20">
      <c r="A627" s="121">
        <v>626</v>
      </c>
      <c r="B627" s="121">
        <v>2270914</v>
      </c>
      <c r="C627" s="121" t="s">
        <v>3093</v>
      </c>
      <c r="D627" s="121" t="s">
        <v>3104</v>
      </c>
      <c r="E627" s="121" t="s">
        <v>3105</v>
      </c>
      <c r="F627" s="121" t="s">
        <v>3105</v>
      </c>
      <c r="G627" s="121" t="s">
        <v>3106</v>
      </c>
      <c r="H627" s="121" t="s">
        <v>2056</v>
      </c>
      <c r="I627" s="121" t="s">
        <v>2067</v>
      </c>
      <c r="J627" s="121">
        <v>0</v>
      </c>
      <c r="K627" s="121">
        <v>0</v>
      </c>
      <c r="L627" s="121">
        <v>0</v>
      </c>
      <c r="M627" s="121">
        <v>0.3</v>
      </c>
      <c r="N627" s="121">
        <v>0</v>
      </c>
      <c r="O627" s="121">
        <v>0.82</v>
      </c>
      <c r="P627" s="121">
        <v>0.7</v>
      </c>
      <c r="Q627" s="121">
        <v>0.3</v>
      </c>
      <c r="R627" s="121">
        <v>1</v>
      </c>
      <c r="S627" s="121">
        <v>7.1832000000000003</v>
      </c>
      <c r="T627" s="121">
        <v>8.76</v>
      </c>
    </row>
    <row r="628" spans="1:20">
      <c r="A628" s="121">
        <v>627</v>
      </c>
      <c r="B628" s="121">
        <v>2271047</v>
      </c>
      <c r="C628" s="121" t="s">
        <v>3093</v>
      </c>
      <c r="D628" s="121" t="s">
        <v>3104</v>
      </c>
      <c r="E628" s="121" t="s">
        <v>3107</v>
      </c>
      <c r="F628" s="121" t="s">
        <v>3107</v>
      </c>
      <c r="G628" s="121" t="s">
        <v>2040</v>
      </c>
      <c r="H628" s="121" t="s">
        <v>2056</v>
      </c>
      <c r="I628" s="121" t="s">
        <v>2057</v>
      </c>
      <c r="J628" s="121">
        <v>0</v>
      </c>
      <c r="K628" s="121">
        <v>0</v>
      </c>
      <c r="L628" s="121">
        <v>0</v>
      </c>
      <c r="M628" s="121">
        <v>0.3</v>
      </c>
      <c r="N628" s="121">
        <v>0</v>
      </c>
      <c r="O628" s="121">
        <v>1.4</v>
      </c>
      <c r="P628" s="121">
        <v>0.7</v>
      </c>
      <c r="Q628" s="121">
        <v>0.3</v>
      </c>
      <c r="R628" s="121">
        <v>1</v>
      </c>
      <c r="S628" s="121">
        <v>12.263999999999999</v>
      </c>
      <c r="T628" s="121">
        <v>8.76</v>
      </c>
    </row>
    <row r="629" spans="1:20">
      <c r="A629" s="121">
        <v>628</v>
      </c>
      <c r="B629" s="121">
        <v>2306705</v>
      </c>
      <c r="C629" s="121" t="s">
        <v>3093</v>
      </c>
      <c r="D629" s="121" t="s">
        <v>3104</v>
      </c>
      <c r="E629" s="121" t="s">
        <v>3108</v>
      </c>
      <c r="F629" s="121" t="s">
        <v>3108</v>
      </c>
      <c r="G629" s="121" t="s">
        <v>3109</v>
      </c>
      <c r="H629" s="121" t="s">
        <v>2056</v>
      </c>
      <c r="I629" s="121" t="s">
        <v>2057</v>
      </c>
      <c r="J629" s="121">
        <v>0</v>
      </c>
      <c r="K629" s="121">
        <v>0</v>
      </c>
      <c r="L629" s="121">
        <v>0</v>
      </c>
      <c r="M629" s="121">
        <v>0.3</v>
      </c>
      <c r="N629" s="121">
        <v>0</v>
      </c>
      <c r="O629" s="121">
        <v>1.5</v>
      </c>
      <c r="P629" s="121">
        <v>0.7</v>
      </c>
      <c r="Q629" s="121">
        <v>0.3</v>
      </c>
      <c r="R629" s="121">
        <v>1</v>
      </c>
      <c r="S629" s="121">
        <v>13.14</v>
      </c>
      <c r="T629" s="121">
        <v>8.76</v>
      </c>
    </row>
    <row r="630" spans="1:20">
      <c r="A630" s="121">
        <v>629</v>
      </c>
      <c r="B630" s="121">
        <v>2192480</v>
      </c>
      <c r="C630" s="121" t="s">
        <v>3110</v>
      </c>
      <c r="D630" s="121" t="s">
        <v>3111</v>
      </c>
      <c r="E630" s="121" t="s">
        <v>3112</v>
      </c>
      <c r="F630" s="121" t="s">
        <v>3112</v>
      </c>
      <c r="G630" s="121" t="s">
        <v>2040</v>
      </c>
      <c r="H630" s="121" t="s">
        <v>2041</v>
      </c>
      <c r="I630" s="121" t="s">
        <v>2067</v>
      </c>
      <c r="J630" s="121">
        <v>0</v>
      </c>
      <c r="K630" s="121">
        <v>0</v>
      </c>
      <c r="L630" s="121">
        <v>6.25E-2</v>
      </c>
      <c r="M630" s="121">
        <v>0.3</v>
      </c>
      <c r="N630" s="121">
        <v>0</v>
      </c>
      <c r="O630" s="121">
        <v>0.01</v>
      </c>
      <c r="P630" s="121">
        <v>0.5</v>
      </c>
      <c r="Q630" s="121">
        <v>0.36249999999999999</v>
      </c>
      <c r="R630" s="121">
        <v>0.86250000000000004</v>
      </c>
      <c r="S630" s="121">
        <v>8.7599999999999997E-2</v>
      </c>
      <c r="T630" s="121">
        <v>7.5555000000000003</v>
      </c>
    </row>
    <row r="631" spans="1:20">
      <c r="A631" s="121">
        <v>630</v>
      </c>
      <c r="B631" s="121">
        <v>2192483</v>
      </c>
      <c r="C631" s="121" t="s">
        <v>3110</v>
      </c>
      <c r="D631" s="121" t="s">
        <v>3111</v>
      </c>
      <c r="E631" s="121" t="s">
        <v>3113</v>
      </c>
      <c r="F631" s="121" t="s">
        <v>3113</v>
      </c>
      <c r="G631" s="121" t="s">
        <v>3114</v>
      </c>
      <c r="H631" s="121" t="s">
        <v>2378</v>
      </c>
      <c r="I631" s="121" t="s">
        <v>2160</v>
      </c>
      <c r="J631" s="121">
        <v>0</v>
      </c>
      <c r="K631" s="121">
        <v>0.1</v>
      </c>
      <c r="L631" s="121">
        <v>3.125E-2</v>
      </c>
      <c r="M631" s="121">
        <v>0.4</v>
      </c>
      <c r="N631" s="121">
        <v>0</v>
      </c>
      <c r="O631" s="121">
        <v>2.99</v>
      </c>
      <c r="P631" s="121">
        <v>0.6</v>
      </c>
      <c r="Q631" s="121">
        <v>0.53125</v>
      </c>
      <c r="R631" s="121">
        <v>1.1312500000000001</v>
      </c>
      <c r="S631" s="121">
        <v>26.192399999999999</v>
      </c>
      <c r="T631" s="121">
        <v>9.9097500000000007</v>
      </c>
    </row>
    <row r="632" spans="1:20">
      <c r="A632" s="121">
        <v>631</v>
      </c>
      <c r="B632" s="121">
        <v>2192479</v>
      </c>
      <c r="C632" s="121" t="s">
        <v>3110</v>
      </c>
      <c r="D632" s="121" t="s">
        <v>3111</v>
      </c>
      <c r="E632" s="121" t="s">
        <v>3115</v>
      </c>
      <c r="F632" s="121" t="s">
        <v>3115</v>
      </c>
      <c r="G632" s="121" t="s">
        <v>2040</v>
      </c>
      <c r="H632" s="121" t="s">
        <v>2041</v>
      </c>
      <c r="I632" s="121" t="s">
        <v>2067</v>
      </c>
      <c r="J632" s="121">
        <v>0</v>
      </c>
      <c r="K632" s="121">
        <v>0</v>
      </c>
      <c r="L632" s="121">
        <v>6.25E-2</v>
      </c>
      <c r="M632" s="121">
        <v>0.3</v>
      </c>
      <c r="N632" s="121">
        <v>0</v>
      </c>
      <c r="O632" s="121">
        <v>0</v>
      </c>
      <c r="P632" s="121">
        <v>0.5</v>
      </c>
      <c r="Q632" s="121">
        <v>0.36249999999999999</v>
      </c>
      <c r="R632" s="121">
        <v>0.86250000000000004</v>
      </c>
      <c r="S632" s="121">
        <v>0</v>
      </c>
      <c r="T632" s="121">
        <v>7.5555000000000003</v>
      </c>
    </row>
    <row r="633" spans="1:20">
      <c r="A633" s="121">
        <v>632</v>
      </c>
      <c r="B633" s="121">
        <v>2296953</v>
      </c>
      <c r="C633" s="121" t="s">
        <v>3116</v>
      </c>
      <c r="D633" s="121" t="s">
        <v>3117</v>
      </c>
      <c r="E633" s="121" t="s">
        <v>3118</v>
      </c>
      <c r="F633" s="121" t="s">
        <v>3119</v>
      </c>
      <c r="G633" s="121" t="s">
        <v>3120</v>
      </c>
      <c r="H633" s="121" t="s">
        <v>2041</v>
      </c>
      <c r="I633" s="121" t="s">
        <v>2042</v>
      </c>
      <c r="J633" s="121">
        <v>0</v>
      </c>
      <c r="K633" s="121">
        <v>0</v>
      </c>
      <c r="L633" s="121">
        <v>0.244140625</v>
      </c>
      <c r="M633" s="121">
        <v>0</v>
      </c>
      <c r="N633" s="121">
        <v>0</v>
      </c>
      <c r="O633" s="121">
        <v>2.76</v>
      </c>
      <c r="P633" s="121">
        <v>0.5</v>
      </c>
      <c r="Q633" s="121">
        <v>0.244140625</v>
      </c>
      <c r="R633" s="121">
        <v>0.744140625</v>
      </c>
      <c r="S633" s="121">
        <v>24.177600000000002</v>
      </c>
      <c r="T633" s="121">
        <v>6.5186718749999999</v>
      </c>
    </row>
    <row r="634" spans="1:20">
      <c r="A634" s="121">
        <v>633</v>
      </c>
      <c r="B634" s="121">
        <v>2205050</v>
      </c>
      <c r="C634" s="121" t="s">
        <v>3116</v>
      </c>
      <c r="D634" s="121" t="s">
        <v>2786</v>
      </c>
      <c r="E634" s="121" t="s">
        <v>3121</v>
      </c>
      <c r="F634" s="121" t="s">
        <v>3122</v>
      </c>
      <c r="G634" s="121" t="s">
        <v>3123</v>
      </c>
      <c r="H634" s="121" t="s">
        <v>2041</v>
      </c>
      <c r="I634" s="121" t="s">
        <v>2042</v>
      </c>
      <c r="J634" s="121">
        <v>0</v>
      </c>
      <c r="K634" s="121">
        <v>0</v>
      </c>
      <c r="L634" s="121">
        <v>1.8310546875E-2</v>
      </c>
      <c r="M634" s="121">
        <v>0</v>
      </c>
      <c r="N634" s="121">
        <v>0</v>
      </c>
      <c r="O634" s="121">
        <v>0.11</v>
      </c>
      <c r="P634" s="121">
        <v>0.5</v>
      </c>
      <c r="Q634" s="121">
        <v>1.8310546875E-2</v>
      </c>
      <c r="R634" s="121">
        <v>0.518310546875</v>
      </c>
      <c r="S634" s="121">
        <v>0.96360000000000001</v>
      </c>
      <c r="T634" s="121">
        <v>4.5404003906249999</v>
      </c>
    </row>
    <row r="635" spans="1:20">
      <c r="A635" s="121">
        <v>634</v>
      </c>
      <c r="B635" s="121">
        <v>2232434</v>
      </c>
      <c r="C635" s="121" t="s">
        <v>3116</v>
      </c>
      <c r="D635" s="121" t="s">
        <v>2786</v>
      </c>
      <c r="E635" s="121" t="s">
        <v>3124</v>
      </c>
      <c r="F635" s="121" t="s">
        <v>3125</v>
      </c>
      <c r="G635" s="121" t="s">
        <v>3126</v>
      </c>
      <c r="H635" s="121" t="s">
        <v>2041</v>
      </c>
      <c r="I635" s="121" t="s">
        <v>2067</v>
      </c>
      <c r="J635" s="121">
        <v>0</v>
      </c>
      <c r="K635" s="121">
        <v>0</v>
      </c>
      <c r="L635" s="121">
        <v>3.125E-2</v>
      </c>
      <c r="M635" s="121">
        <v>0.3</v>
      </c>
      <c r="N635" s="121">
        <v>0</v>
      </c>
      <c r="O635" s="121">
        <v>1.69</v>
      </c>
      <c r="P635" s="121">
        <v>0.5</v>
      </c>
      <c r="Q635" s="121">
        <v>0.33124999999999999</v>
      </c>
      <c r="R635" s="121">
        <v>0.83125000000000004</v>
      </c>
      <c r="S635" s="121">
        <v>14.804399999999999</v>
      </c>
      <c r="T635" s="121">
        <v>7.2817499999999997</v>
      </c>
    </row>
    <row r="636" spans="1:20">
      <c r="A636" s="121">
        <v>635</v>
      </c>
      <c r="B636" s="121">
        <v>2247452</v>
      </c>
      <c r="C636" s="121" t="s">
        <v>3116</v>
      </c>
      <c r="D636" s="121" t="s">
        <v>2786</v>
      </c>
      <c r="E636" s="121" t="s">
        <v>3124</v>
      </c>
      <c r="F636" s="121" t="s">
        <v>3125</v>
      </c>
      <c r="G636" s="121" t="s">
        <v>3127</v>
      </c>
      <c r="H636" s="121" t="s">
        <v>2041</v>
      </c>
      <c r="I636" s="121" t="s">
        <v>2067</v>
      </c>
      <c r="J636" s="121">
        <v>0</v>
      </c>
      <c r="K636" s="121">
        <v>0</v>
      </c>
      <c r="L636" s="121">
        <v>3.125E-2</v>
      </c>
      <c r="M636" s="121">
        <v>0.3</v>
      </c>
      <c r="N636" s="121">
        <v>0</v>
      </c>
      <c r="O636" s="121">
        <v>1.47</v>
      </c>
      <c r="P636" s="121">
        <v>0.5</v>
      </c>
      <c r="Q636" s="121">
        <v>0.33124999999999999</v>
      </c>
      <c r="R636" s="121">
        <v>0.83125000000000004</v>
      </c>
      <c r="S636" s="121">
        <v>12.8772</v>
      </c>
      <c r="T636" s="121">
        <v>7.2817499999999997</v>
      </c>
    </row>
    <row r="637" spans="1:20">
      <c r="A637" s="121">
        <v>636</v>
      </c>
      <c r="B637" s="121">
        <v>2193948</v>
      </c>
      <c r="C637" s="121" t="s">
        <v>3116</v>
      </c>
      <c r="D637" s="121" t="s">
        <v>2786</v>
      </c>
      <c r="E637" s="121" t="s">
        <v>3128</v>
      </c>
      <c r="F637" s="121" t="s">
        <v>3129</v>
      </c>
      <c r="G637" s="121" t="s">
        <v>3130</v>
      </c>
      <c r="H637" s="121" t="s">
        <v>2041</v>
      </c>
      <c r="I637" s="121" t="s">
        <v>2042</v>
      </c>
      <c r="J637" s="121">
        <v>0</v>
      </c>
      <c r="K637" s="121">
        <v>0</v>
      </c>
      <c r="L637" s="121">
        <v>6.25E-2</v>
      </c>
      <c r="M637" s="121">
        <v>0</v>
      </c>
      <c r="N637" s="121">
        <v>0</v>
      </c>
      <c r="O637" s="121">
        <v>2.62</v>
      </c>
      <c r="P637" s="121">
        <v>0.5</v>
      </c>
      <c r="Q637" s="121">
        <v>6.25E-2</v>
      </c>
      <c r="R637" s="121">
        <v>0.5625</v>
      </c>
      <c r="S637" s="121">
        <v>22.9512</v>
      </c>
      <c r="T637" s="121">
        <v>4.9275000000000002</v>
      </c>
    </row>
    <row r="638" spans="1:20">
      <c r="A638" s="121">
        <v>637</v>
      </c>
      <c r="B638" s="121">
        <v>2234864</v>
      </c>
      <c r="C638" s="121" t="s">
        <v>3116</v>
      </c>
      <c r="D638" s="121" t="s">
        <v>2786</v>
      </c>
      <c r="E638" s="121" t="s">
        <v>3131</v>
      </c>
      <c r="F638" s="121" t="s">
        <v>3132</v>
      </c>
      <c r="G638" s="121" t="s">
        <v>3133</v>
      </c>
      <c r="H638" s="121" t="s">
        <v>2041</v>
      </c>
      <c r="I638" s="121" t="s">
        <v>2042</v>
      </c>
      <c r="J638" s="121">
        <v>0</v>
      </c>
      <c r="K638" s="121">
        <v>0</v>
      </c>
      <c r="L638" s="121">
        <v>0.125</v>
      </c>
      <c r="M638" s="121">
        <v>0</v>
      </c>
      <c r="N638" s="121">
        <v>0</v>
      </c>
      <c r="O638" s="121">
        <v>1.02</v>
      </c>
      <c r="P638" s="121">
        <v>0.5</v>
      </c>
      <c r="Q638" s="121">
        <v>0.125</v>
      </c>
      <c r="R638" s="121">
        <v>0.625</v>
      </c>
      <c r="S638" s="121">
        <v>8.9352</v>
      </c>
      <c r="T638" s="121">
        <v>5.4749999999999996</v>
      </c>
    </row>
    <row r="639" spans="1:20">
      <c r="A639" s="121">
        <v>638</v>
      </c>
      <c r="B639" s="121">
        <v>2224681</v>
      </c>
      <c r="C639" s="121" t="s">
        <v>3116</v>
      </c>
      <c r="D639" s="121" t="s">
        <v>2786</v>
      </c>
      <c r="E639" s="121" t="s">
        <v>3134</v>
      </c>
      <c r="F639" s="121" t="s">
        <v>3134</v>
      </c>
      <c r="G639" s="121" t="s">
        <v>3135</v>
      </c>
      <c r="H639" s="121" t="s">
        <v>2041</v>
      </c>
      <c r="I639" s="121" t="s">
        <v>2160</v>
      </c>
      <c r="J639" s="121">
        <v>0</v>
      </c>
      <c r="K639" s="121">
        <v>0.1</v>
      </c>
      <c r="L639" s="121">
        <v>1.0078125</v>
      </c>
      <c r="M639" s="121">
        <v>0.4</v>
      </c>
      <c r="N639" s="121">
        <v>0</v>
      </c>
      <c r="O639" s="121">
        <v>4.37</v>
      </c>
      <c r="P639" s="121">
        <v>0.5</v>
      </c>
      <c r="Q639" s="121">
        <v>1.5078125</v>
      </c>
      <c r="R639" s="121">
        <v>2.0078125</v>
      </c>
      <c r="S639" s="121">
        <v>38.281199999999998</v>
      </c>
      <c r="T639" s="121">
        <v>17.588437500000001</v>
      </c>
    </row>
    <row r="640" spans="1:20">
      <c r="A640" s="121">
        <v>639</v>
      </c>
      <c r="B640" s="121">
        <v>2213663</v>
      </c>
      <c r="C640" s="121" t="s">
        <v>3116</v>
      </c>
      <c r="D640" s="121" t="s">
        <v>3116</v>
      </c>
      <c r="E640" s="121" t="s">
        <v>3136</v>
      </c>
      <c r="F640" s="121" t="s">
        <v>3137</v>
      </c>
      <c r="G640" s="121" t="s">
        <v>2040</v>
      </c>
      <c r="H640" s="121" t="s">
        <v>2056</v>
      </c>
      <c r="I640" s="121" t="s">
        <v>2067</v>
      </c>
      <c r="J640" s="121">
        <v>0</v>
      </c>
      <c r="K640" s="121">
        <v>0</v>
      </c>
      <c r="L640" s="121">
        <v>0.25</v>
      </c>
      <c r="M640" s="121">
        <v>0.3</v>
      </c>
      <c r="N640" s="121">
        <v>0</v>
      </c>
      <c r="O640" s="121">
        <v>0.88</v>
      </c>
      <c r="P640" s="121">
        <v>0.7</v>
      </c>
      <c r="Q640" s="121">
        <v>0.55000000000000004</v>
      </c>
      <c r="R640" s="121">
        <v>1.25</v>
      </c>
      <c r="S640" s="121">
        <v>7.7088000000000001</v>
      </c>
      <c r="T640" s="121">
        <v>10.95</v>
      </c>
    </row>
    <row r="641" spans="1:20">
      <c r="A641" s="121">
        <v>640</v>
      </c>
      <c r="B641" s="121">
        <v>2297437</v>
      </c>
      <c r="C641" s="121" t="s">
        <v>3138</v>
      </c>
      <c r="D641" s="121" t="s">
        <v>294</v>
      </c>
      <c r="E641" s="121" t="s">
        <v>3139</v>
      </c>
      <c r="F641" s="121" t="s">
        <v>3139</v>
      </c>
      <c r="G641" s="121" t="s">
        <v>2040</v>
      </c>
      <c r="H641" s="121" t="s">
        <v>2056</v>
      </c>
      <c r="I641" s="121" t="s">
        <v>2200</v>
      </c>
      <c r="J641" s="121">
        <v>0</v>
      </c>
      <c r="K641" s="121">
        <v>0</v>
      </c>
      <c r="L641" s="121">
        <v>0</v>
      </c>
      <c r="M641" s="121">
        <v>0.2</v>
      </c>
      <c r="N641" s="121">
        <v>0</v>
      </c>
      <c r="O641" s="121">
        <v>0.55000000000000004</v>
      </c>
      <c r="P641" s="121">
        <v>0.7</v>
      </c>
      <c r="Q641" s="121">
        <v>0.2</v>
      </c>
      <c r="R641" s="121">
        <v>0.9</v>
      </c>
      <c r="S641" s="121">
        <v>4.8179999999999996</v>
      </c>
      <c r="T641" s="121">
        <v>7.8840000000000003</v>
      </c>
    </row>
    <row r="642" spans="1:20">
      <c r="A642" s="121">
        <v>641</v>
      </c>
      <c r="B642" s="121">
        <v>2269625</v>
      </c>
      <c r="C642" s="121" t="s">
        <v>3138</v>
      </c>
      <c r="D642" s="121" t="s">
        <v>294</v>
      </c>
      <c r="E642" s="121" t="s">
        <v>3140</v>
      </c>
      <c r="F642" s="121" t="s">
        <v>3140</v>
      </c>
      <c r="G642" s="121" t="s">
        <v>2040</v>
      </c>
      <c r="H642" s="121" t="s">
        <v>2056</v>
      </c>
      <c r="I642" s="121" t="s">
        <v>2067</v>
      </c>
      <c r="J642" s="121">
        <v>0</v>
      </c>
      <c r="K642" s="121">
        <v>0</v>
      </c>
      <c r="L642" s="121">
        <v>0</v>
      </c>
      <c r="M642" s="121">
        <v>0.3</v>
      </c>
      <c r="N642" s="121">
        <v>0</v>
      </c>
      <c r="O642" s="121">
        <v>0.84</v>
      </c>
      <c r="P642" s="121">
        <v>0.7</v>
      </c>
      <c r="Q642" s="121">
        <v>0.3</v>
      </c>
      <c r="R642" s="121">
        <v>1</v>
      </c>
      <c r="S642" s="121">
        <v>7.3583999999999996</v>
      </c>
      <c r="T642" s="121">
        <v>8.76</v>
      </c>
    </row>
    <row r="643" spans="1:20">
      <c r="A643" s="121">
        <v>642</v>
      </c>
      <c r="B643" s="121">
        <v>2298798</v>
      </c>
      <c r="C643" s="121" t="s">
        <v>3138</v>
      </c>
      <c r="D643" s="121" t="s">
        <v>294</v>
      </c>
      <c r="E643" s="121" t="s">
        <v>3141</v>
      </c>
      <c r="F643" s="121" t="s">
        <v>3141</v>
      </c>
      <c r="G643" s="121" t="s">
        <v>2040</v>
      </c>
      <c r="H643" s="121" t="s">
        <v>2056</v>
      </c>
      <c r="I643" s="121" t="s">
        <v>2067</v>
      </c>
      <c r="J643" s="121">
        <v>0</v>
      </c>
      <c r="K643" s="121">
        <v>0</v>
      </c>
      <c r="L643" s="121">
        <v>0</v>
      </c>
      <c r="M643" s="121">
        <v>0.3</v>
      </c>
      <c r="N643" s="121">
        <v>0</v>
      </c>
      <c r="O643" s="121">
        <v>0.84</v>
      </c>
      <c r="P643" s="121">
        <v>0.7</v>
      </c>
      <c r="Q643" s="121">
        <v>0.3</v>
      </c>
      <c r="R643" s="121">
        <v>1</v>
      </c>
      <c r="S643" s="121">
        <v>7.3583999999999996</v>
      </c>
      <c r="T643" s="121">
        <v>8.76</v>
      </c>
    </row>
    <row r="644" spans="1:20">
      <c r="A644" s="121">
        <v>643</v>
      </c>
      <c r="B644" s="121">
        <v>2242166</v>
      </c>
      <c r="C644" s="121" t="s">
        <v>3138</v>
      </c>
      <c r="D644" s="121" t="s">
        <v>294</v>
      </c>
      <c r="E644" s="121" t="s">
        <v>3142</v>
      </c>
      <c r="F644" s="121" t="s">
        <v>3142</v>
      </c>
      <c r="G644" s="121" t="s">
        <v>2040</v>
      </c>
      <c r="H644" s="121" t="s">
        <v>2056</v>
      </c>
      <c r="I644" s="121" t="s">
        <v>2067</v>
      </c>
      <c r="J644" s="121">
        <v>0</v>
      </c>
      <c r="K644" s="121">
        <v>0</v>
      </c>
      <c r="L644" s="121">
        <v>0</v>
      </c>
      <c r="M644" s="121">
        <v>0.3</v>
      </c>
      <c r="N644" s="121">
        <v>0</v>
      </c>
      <c r="O644" s="121">
        <v>1.33</v>
      </c>
      <c r="P644" s="121">
        <v>0.7</v>
      </c>
      <c r="Q644" s="121">
        <v>0.3</v>
      </c>
      <c r="R644" s="121">
        <v>1</v>
      </c>
      <c r="S644" s="121">
        <v>11.6508</v>
      </c>
      <c r="T644" s="121">
        <v>8.76</v>
      </c>
    </row>
    <row r="645" spans="1:20">
      <c r="A645" s="121">
        <v>644</v>
      </c>
      <c r="B645" s="121">
        <v>2254790</v>
      </c>
      <c r="C645" s="121" t="s">
        <v>3138</v>
      </c>
      <c r="D645" s="121" t="s">
        <v>3143</v>
      </c>
      <c r="E645" s="121" t="s">
        <v>3144</v>
      </c>
      <c r="F645" s="121" t="s">
        <v>3145</v>
      </c>
      <c r="G645" s="121" t="s">
        <v>2040</v>
      </c>
      <c r="H645" s="121" t="s">
        <v>2056</v>
      </c>
      <c r="I645" s="121" t="s">
        <v>2067</v>
      </c>
      <c r="J645" s="121">
        <v>0</v>
      </c>
      <c r="K645" s="121">
        <v>0</v>
      </c>
      <c r="L645" s="121">
        <v>0</v>
      </c>
      <c r="M645" s="121">
        <v>0.3</v>
      </c>
      <c r="N645" s="121">
        <v>0</v>
      </c>
      <c r="O645" s="121">
        <v>2.04</v>
      </c>
      <c r="P645" s="121">
        <v>0.7</v>
      </c>
      <c r="Q645" s="121">
        <v>0.3</v>
      </c>
      <c r="R645" s="121">
        <v>1</v>
      </c>
      <c r="S645" s="121">
        <v>17.8704</v>
      </c>
      <c r="T645" s="121">
        <v>8.76</v>
      </c>
    </row>
    <row r="646" spans="1:20">
      <c r="A646" s="121">
        <v>645</v>
      </c>
      <c r="B646" s="121">
        <v>2219653</v>
      </c>
      <c r="C646" s="121" t="s">
        <v>3146</v>
      </c>
      <c r="D646" s="121" t="s">
        <v>3147</v>
      </c>
      <c r="E646" s="121" t="s">
        <v>3148</v>
      </c>
      <c r="F646" s="121" t="s">
        <v>3148</v>
      </c>
      <c r="G646" s="121" t="s">
        <v>2040</v>
      </c>
      <c r="H646" s="121" t="s">
        <v>2229</v>
      </c>
      <c r="I646" s="121" t="s">
        <v>2067</v>
      </c>
      <c r="J646" s="121">
        <v>0</v>
      </c>
      <c r="K646" s="121">
        <v>0</v>
      </c>
      <c r="L646" s="121">
        <v>6.25E-2</v>
      </c>
      <c r="M646" s="121">
        <v>0.3</v>
      </c>
      <c r="N646" s="121">
        <v>0</v>
      </c>
      <c r="O646" s="121">
        <v>1.84</v>
      </c>
      <c r="P646" s="121">
        <v>1</v>
      </c>
      <c r="Q646" s="121">
        <v>0.36249999999999999</v>
      </c>
      <c r="R646" s="121">
        <v>1.3625</v>
      </c>
      <c r="S646" s="121">
        <v>16.118400000000001</v>
      </c>
      <c r="T646" s="121">
        <v>11.935499999999999</v>
      </c>
    </row>
    <row r="647" spans="1:20">
      <c r="A647" s="121">
        <v>646</v>
      </c>
      <c r="B647" s="121">
        <v>2211679</v>
      </c>
      <c r="C647" s="121" t="s">
        <v>3146</v>
      </c>
      <c r="D647" s="121" t="s">
        <v>3147</v>
      </c>
      <c r="E647" s="121" t="s">
        <v>3149</v>
      </c>
      <c r="F647" s="121" t="s">
        <v>3149</v>
      </c>
      <c r="G647" s="121" t="s">
        <v>2040</v>
      </c>
      <c r="H647" s="121" t="s">
        <v>2229</v>
      </c>
      <c r="I647" s="121" t="s">
        <v>2067</v>
      </c>
      <c r="J647" s="121">
        <v>0</v>
      </c>
      <c r="K647" s="121">
        <v>0</v>
      </c>
      <c r="L647" s="121">
        <v>6.25E-2</v>
      </c>
      <c r="M647" s="121">
        <v>0.3</v>
      </c>
      <c r="N647" s="121">
        <v>0</v>
      </c>
      <c r="O647" s="121">
        <v>1.53</v>
      </c>
      <c r="P647" s="121">
        <v>1</v>
      </c>
      <c r="Q647" s="121">
        <v>0.36249999999999999</v>
      </c>
      <c r="R647" s="121">
        <v>1.3625</v>
      </c>
      <c r="S647" s="121">
        <v>13.402799999999999</v>
      </c>
      <c r="T647" s="121">
        <v>11.935499999999999</v>
      </c>
    </row>
    <row r="648" spans="1:20">
      <c r="A648" s="121">
        <v>647</v>
      </c>
      <c r="B648" s="121">
        <v>2241062</v>
      </c>
      <c r="C648" s="121" t="s">
        <v>3146</v>
      </c>
      <c r="D648" s="121" t="s">
        <v>3147</v>
      </c>
      <c r="E648" s="121" t="s">
        <v>3150</v>
      </c>
      <c r="F648" s="121" t="s">
        <v>3151</v>
      </c>
      <c r="G648" s="121" t="s">
        <v>2040</v>
      </c>
      <c r="H648" s="121" t="s">
        <v>2229</v>
      </c>
      <c r="I648" s="121" t="s">
        <v>2160</v>
      </c>
      <c r="J648" s="121">
        <v>0</v>
      </c>
      <c r="K648" s="121">
        <v>0</v>
      </c>
      <c r="L648" s="121">
        <v>6.25E-2</v>
      </c>
      <c r="M648" s="121">
        <v>0.4</v>
      </c>
      <c r="N648" s="121">
        <v>0</v>
      </c>
      <c r="O648" s="121">
        <v>4.0599999999999996</v>
      </c>
      <c r="P648" s="121">
        <v>1</v>
      </c>
      <c r="Q648" s="121">
        <v>0.46250000000000002</v>
      </c>
      <c r="R648" s="121">
        <v>1.4624999999999999</v>
      </c>
      <c r="S648" s="121">
        <v>35.565600000000003</v>
      </c>
      <c r="T648" s="121">
        <v>12.811500000000001</v>
      </c>
    </row>
    <row r="649" spans="1:20">
      <c r="A649" s="121">
        <v>648</v>
      </c>
      <c r="B649" s="121">
        <v>2254198</v>
      </c>
      <c r="C649" s="121" t="s">
        <v>3146</v>
      </c>
      <c r="D649" s="121" t="s">
        <v>3147</v>
      </c>
      <c r="E649" s="121" t="s">
        <v>3152</v>
      </c>
      <c r="F649" s="121" t="s">
        <v>3153</v>
      </c>
      <c r="G649" s="121" t="s">
        <v>2040</v>
      </c>
      <c r="H649" s="121" t="s">
        <v>2229</v>
      </c>
      <c r="I649" s="121" t="s">
        <v>2160</v>
      </c>
      <c r="J649" s="121">
        <v>0</v>
      </c>
      <c r="K649" s="121">
        <v>0</v>
      </c>
      <c r="L649" s="121">
        <v>6.25E-2</v>
      </c>
      <c r="M649" s="121">
        <v>0.4</v>
      </c>
      <c r="N649" s="121">
        <v>0</v>
      </c>
      <c r="O649" s="121">
        <v>0.6</v>
      </c>
      <c r="P649" s="121">
        <v>1</v>
      </c>
      <c r="Q649" s="121">
        <v>0.46250000000000002</v>
      </c>
      <c r="R649" s="121">
        <v>1.4624999999999999</v>
      </c>
      <c r="S649" s="121">
        <v>5.2560000000000002</v>
      </c>
      <c r="T649" s="121">
        <v>12.811500000000001</v>
      </c>
    </row>
    <row r="650" spans="1:20">
      <c r="A650" s="121">
        <v>649</v>
      </c>
      <c r="B650" s="121">
        <v>2302580</v>
      </c>
      <c r="C650" s="121" t="s">
        <v>3146</v>
      </c>
      <c r="D650" s="121" t="s">
        <v>3147</v>
      </c>
      <c r="E650" s="121" t="s">
        <v>3154</v>
      </c>
      <c r="F650" s="121" t="s">
        <v>3154</v>
      </c>
      <c r="G650" s="121" t="s">
        <v>3155</v>
      </c>
      <c r="H650" s="121" t="s">
        <v>2229</v>
      </c>
      <c r="I650" s="121" t="s">
        <v>2160</v>
      </c>
      <c r="J650" s="121">
        <v>0</v>
      </c>
      <c r="K650" s="121">
        <v>0</v>
      </c>
      <c r="L650" s="121">
        <v>0.244140625</v>
      </c>
      <c r="M650" s="121">
        <v>0.4</v>
      </c>
      <c r="N650" s="121">
        <v>0</v>
      </c>
      <c r="O650" s="121">
        <v>3.19</v>
      </c>
      <c r="P650" s="121">
        <v>1</v>
      </c>
      <c r="Q650" s="121">
        <v>0.64414062500000002</v>
      </c>
      <c r="R650" s="121">
        <v>1.6441406249999999</v>
      </c>
      <c r="S650" s="121">
        <v>27.944400000000002</v>
      </c>
      <c r="T650" s="121">
        <v>14.402671874999999</v>
      </c>
    </row>
    <row r="651" spans="1:20">
      <c r="A651" s="121">
        <v>650</v>
      </c>
      <c r="B651" s="121">
        <v>2277288</v>
      </c>
      <c r="C651" s="121" t="s">
        <v>3146</v>
      </c>
      <c r="D651" s="121" t="s">
        <v>3147</v>
      </c>
      <c r="E651" s="121" t="s">
        <v>3156</v>
      </c>
      <c r="F651" s="121" t="s">
        <v>3156</v>
      </c>
      <c r="G651" s="121" t="s">
        <v>3157</v>
      </c>
      <c r="H651" s="121" t="s">
        <v>2229</v>
      </c>
      <c r="I651" s="121" t="s">
        <v>2160</v>
      </c>
      <c r="J651" s="121">
        <v>0</v>
      </c>
      <c r="K651" s="121">
        <v>0</v>
      </c>
      <c r="L651" s="121">
        <v>0.244140625</v>
      </c>
      <c r="M651" s="121">
        <v>0.4</v>
      </c>
      <c r="N651" s="121">
        <v>0</v>
      </c>
      <c r="O651" s="121">
        <v>0.78</v>
      </c>
      <c r="P651" s="121">
        <v>1</v>
      </c>
      <c r="Q651" s="121">
        <v>0.64414062500000002</v>
      </c>
      <c r="R651" s="121">
        <v>1.6441406249999999</v>
      </c>
      <c r="S651" s="121">
        <v>6.8327999999999998</v>
      </c>
      <c r="T651" s="121">
        <v>14.402671874999999</v>
      </c>
    </row>
    <row r="652" spans="1:20">
      <c r="A652" s="121">
        <v>651</v>
      </c>
      <c r="B652" s="121">
        <v>2195028</v>
      </c>
      <c r="C652" s="121" t="s">
        <v>3158</v>
      </c>
      <c r="D652" s="121" t="s">
        <v>3159</v>
      </c>
      <c r="E652" s="121" t="s">
        <v>3160</v>
      </c>
      <c r="F652" s="121" t="s">
        <v>3161</v>
      </c>
      <c r="G652" s="121" t="s">
        <v>2040</v>
      </c>
      <c r="H652" s="121" t="s">
        <v>2718</v>
      </c>
      <c r="I652" s="121" t="s">
        <v>2042</v>
      </c>
      <c r="J652" s="121">
        <v>0.45</v>
      </c>
      <c r="K652" s="121">
        <v>0</v>
      </c>
      <c r="L652" s="121">
        <v>7.8125E-3</v>
      </c>
      <c r="M652" s="121">
        <v>0</v>
      </c>
      <c r="N652" s="121">
        <v>0</v>
      </c>
      <c r="O652" s="121">
        <v>2.92</v>
      </c>
      <c r="P652" s="121">
        <v>3.5</v>
      </c>
      <c r="Q652" s="121">
        <v>0.45781250000000001</v>
      </c>
      <c r="R652" s="121">
        <v>3.9578125000000002</v>
      </c>
      <c r="S652" s="121">
        <v>25.5792</v>
      </c>
      <c r="T652" s="121">
        <v>34.670437499999998</v>
      </c>
    </row>
    <row r="653" spans="1:20">
      <c r="A653" s="121">
        <v>652</v>
      </c>
      <c r="B653" s="121">
        <v>2291842</v>
      </c>
      <c r="C653" s="121" t="s">
        <v>3158</v>
      </c>
      <c r="D653" s="121" t="s">
        <v>3162</v>
      </c>
      <c r="E653" s="121" t="s">
        <v>3163</v>
      </c>
      <c r="F653" s="121" t="s">
        <v>3163</v>
      </c>
      <c r="G653" s="121" t="s">
        <v>2040</v>
      </c>
      <c r="H653" s="121" t="s">
        <v>2718</v>
      </c>
      <c r="I653" s="121" t="s">
        <v>2042</v>
      </c>
      <c r="J653" s="121">
        <v>1.07</v>
      </c>
      <c r="K653" s="121">
        <v>0</v>
      </c>
      <c r="L653" s="121">
        <v>7.8125E-3</v>
      </c>
      <c r="M653" s="121">
        <v>0</v>
      </c>
      <c r="N653" s="121">
        <v>0</v>
      </c>
      <c r="O653" s="121">
        <v>4.25</v>
      </c>
      <c r="P653" s="121">
        <v>3.5</v>
      </c>
      <c r="Q653" s="121">
        <v>1.0778125000000001</v>
      </c>
      <c r="R653" s="121">
        <v>4.5778125000000003</v>
      </c>
      <c r="S653" s="121">
        <v>37.229999999999997</v>
      </c>
      <c r="T653" s="121">
        <v>40.101637500000002</v>
      </c>
    </row>
    <row r="654" spans="1:20">
      <c r="A654" s="121">
        <v>653</v>
      </c>
      <c r="B654" s="121">
        <v>2291841</v>
      </c>
      <c r="C654" s="121" t="s">
        <v>3158</v>
      </c>
      <c r="D654" s="121" t="s">
        <v>3162</v>
      </c>
      <c r="E654" s="121" t="s">
        <v>3164</v>
      </c>
      <c r="F654" s="121" t="s">
        <v>3164</v>
      </c>
      <c r="G654" s="121" t="s">
        <v>2040</v>
      </c>
      <c r="H654" s="121" t="s">
        <v>2718</v>
      </c>
      <c r="I654" s="121" t="s">
        <v>2042</v>
      </c>
      <c r="J654" s="121">
        <v>1.07</v>
      </c>
      <c r="K654" s="121">
        <v>0</v>
      </c>
      <c r="L654" s="121">
        <v>7.8125E-3</v>
      </c>
      <c r="M654" s="121">
        <v>0</v>
      </c>
      <c r="N654" s="121">
        <v>0</v>
      </c>
      <c r="O654" s="121">
        <v>4.83</v>
      </c>
      <c r="P654" s="121">
        <v>3.5</v>
      </c>
      <c r="Q654" s="121">
        <v>1.0778125000000001</v>
      </c>
      <c r="R654" s="121">
        <v>4.5778125000000003</v>
      </c>
      <c r="S654" s="121">
        <v>42.3108</v>
      </c>
      <c r="T654" s="121">
        <v>40.101637500000002</v>
      </c>
    </row>
    <row r="655" spans="1:20">
      <c r="A655" s="121">
        <v>654</v>
      </c>
      <c r="B655" s="121">
        <v>2195010</v>
      </c>
      <c r="C655" s="121" t="s">
        <v>3158</v>
      </c>
      <c r="D655" s="121" t="s">
        <v>3165</v>
      </c>
      <c r="E655" s="121" t="s">
        <v>3166</v>
      </c>
      <c r="F655" s="121" t="s">
        <v>3167</v>
      </c>
      <c r="G655" s="121" t="s">
        <v>2040</v>
      </c>
      <c r="H655" s="121" t="s">
        <v>2718</v>
      </c>
      <c r="I655" s="121" t="s">
        <v>2042</v>
      </c>
      <c r="J655" s="121">
        <v>0.45</v>
      </c>
      <c r="K655" s="121">
        <v>0</v>
      </c>
      <c r="L655" s="121">
        <v>7.8125E-3</v>
      </c>
      <c r="M655" s="121">
        <v>0</v>
      </c>
      <c r="N655" s="121">
        <v>0</v>
      </c>
      <c r="O655" s="121">
        <v>2.92</v>
      </c>
      <c r="P655" s="121">
        <v>3.5</v>
      </c>
      <c r="Q655" s="121">
        <v>0.45781250000000001</v>
      </c>
      <c r="R655" s="121">
        <v>3.9578125000000002</v>
      </c>
      <c r="S655" s="121">
        <v>25.5792</v>
      </c>
      <c r="T655" s="121">
        <v>34.670437499999998</v>
      </c>
    </row>
    <row r="656" spans="1:20">
      <c r="A656" s="121">
        <v>655</v>
      </c>
      <c r="B656" s="121">
        <v>2292392</v>
      </c>
      <c r="C656" s="121" t="s">
        <v>3158</v>
      </c>
      <c r="D656" s="121" t="s">
        <v>3165</v>
      </c>
      <c r="E656" s="121" t="s">
        <v>3168</v>
      </c>
      <c r="F656" s="121" t="s">
        <v>3168</v>
      </c>
      <c r="G656" s="121" t="s">
        <v>2040</v>
      </c>
      <c r="H656" s="121" t="s">
        <v>2718</v>
      </c>
      <c r="I656" s="121" t="s">
        <v>2042</v>
      </c>
      <c r="J656" s="121">
        <v>0.61</v>
      </c>
      <c r="K656" s="121">
        <v>0</v>
      </c>
      <c r="L656" s="121">
        <v>0</v>
      </c>
      <c r="M656" s="121">
        <v>0</v>
      </c>
      <c r="N656" s="121">
        <v>0</v>
      </c>
      <c r="O656" s="121">
        <v>4.5599999999999996</v>
      </c>
      <c r="P656" s="121">
        <v>3.5</v>
      </c>
      <c r="Q656" s="121">
        <v>0.61</v>
      </c>
      <c r="R656" s="121">
        <v>4.1100000000000003</v>
      </c>
      <c r="S656" s="121">
        <v>39.945599999999999</v>
      </c>
      <c r="T656" s="121">
        <v>36.003599999999999</v>
      </c>
    </row>
    <row r="657" spans="1:20">
      <c r="A657" s="121">
        <v>656</v>
      </c>
      <c r="B657" s="121">
        <v>2292393</v>
      </c>
      <c r="C657" s="121" t="s">
        <v>3158</v>
      </c>
      <c r="D657" s="121" t="s">
        <v>3165</v>
      </c>
      <c r="E657" s="121" t="s">
        <v>3169</v>
      </c>
      <c r="F657" s="121" t="s">
        <v>3169</v>
      </c>
      <c r="G657" s="121" t="s">
        <v>2040</v>
      </c>
      <c r="H657" s="121" t="s">
        <v>2718</v>
      </c>
      <c r="I657" s="121" t="s">
        <v>2042</v>
      </c>
      <c r="J657" s="121">
        <v>0.61</v>
      </c>
      <c r="K657" s="121">
        <v>0</v>
      </c>
      <c r="L657" s="121">
        <v>0</v>
      </c>
      <c r="M657" s="121">
        <v>0</v>
      </c>
      <c r="N657" s="121">
        <v>0</v>
      </c>
      <c r="O657" s="121">
        <v>4.62</v>
      </c>
      <c r="P657" s="121">
        <v>3.5</v>
      </c>
      <c r="Q657" s="121">
        <v>0.61</v>
      </c>
      <c r="R657" s="121">
        <v>4.1100000000000003</v>
      </c>
      <c r="S657" s="121">
        <v>40.471200000000003</v>
      </c>
      <c r="T657" s="121">
        <v>36.003599999999999</v>
      </c>
    </row>
    <row r="658" spans="1:20">
      <c r="A658" s="121">
        <v>657</v>
      </c>
      <c r="B658" s="121">
        <v>2292394</v>
      </c>
      <c r="C658" s="121" t="s">
        <v>3158</v>
      </c>
      <c r="D658" s="121" t="s">
        <v>3165</v>
      </c>
      <c r="E658" s="121" t="s">
        <v>3170</v>
      </c>
      <c r="F658" s="121" t="s">
        <v>3171</v>
      </c>
      <c r="G658" s="121" t="s">
        <v>2040</v>
      </c>
      <c r="H658" s="121" t="s">
        <v>2718</v>
      </c>
      <c r="I658" s="121" t="s">
        <v>2042</v>
      </c>
      <c r="J658" s="121">
        <v>1.07</v>
      </c>
      <c r="K658" s="121">
        <v>0</v>
      </c>
      <c r="L658" s="121">
        <v>0</v>
      </c>
      <c r="M658" s="121">
        <v>0</v>
      </c>
      <c r="N658" s="121">
        <v>0</v>
      </c>
      <c r="O658" s="121">
        <v>4.8600000000000003</v>
      </c>
      <c r="P658" s="121">
        <v>3.5</v>
      </c>
      <c r="Q658" s="121">
        <v>1.07</v>
      </c>
      <c r="R658" s="121">
        <v>4.57</v>
      </c>
      <c r="S658" s="121">
        <v>42.573599999999999</v>
      </c>
      <c r="T658" s="121">
        <v>40.033200000000001</v>
      </c>
    </row>
    <row r="659" spans="1:20">
      <c r="A659" s="121">
        <v>658</v>
      </c>
      <c r="B659" s="121">
        <v>2218693</v>
      </c>
      <c r="C659" s="121" t="s">
        <v>1085</v>
      </c>
      <c r="D659" s="121" t="s">
        <v>1102</v>
      </c>
      <c r="E659" s="121" t="s">
        <v>3172</v>
      </c>
      <c r="F659" s="121" t="s">
        <v>3173</v>
      </c>
      <c r="G659" s="121" t="s">
        <v>2040</v>
      </c>
      <c r="H659" s="121" t="s">
        <v>2375</v>
      </c>
      <c r="I659" s="121" t="s">
        <v>2160</v>
      </c>
      <c r="J659" s="121">
        <v>0</v>
      </c>
      <c r="K659" s="121">
        <v>0</v>
      </c>
      <c r="L659" s="121">
        <v>0.5</v>
      </c>
      <c r="M659" s="121">
        <v>0.4</v>
      </c>
      <c r="N659" s="121">
        <v>0</v>
      </c>
      <c r="O659" s="121">
        <v>1.89</v>
      </c>
      <c r="P659" s="121">
        <v>0.7</v>
      </c>
      <c r="Q659" s="121">
        <v>0.9</v>
      </c>
      <c r="R659" s="121">
        <v>1.6</v>
      </c>
      <c r="S659" s="121">
        <v>16.5564</v>
      </c>
      <c r="T659" s="121">
        <v>14.016</v>
      </c>
    </row>
    <row r="660" spans="1:20">
      <c r="A660" s="121">
        <v>659</v>
      </c>
      <c r="B660" s="121">
        <v>2218694</v>
      </c>
      <c r="C660" s="121" t="s">
        <v>1085</v>
      </c>
      <c r="D660" s="121" t="s">
        <v>1102</v>
      </c>
      <c r="E660" s="121" t="s">
        <v>3174</v>
      </c>
      <c r="F660" s="121" t="s">
        <v>3173</v>
      </c>
      <c r="G660" s="121" t="s">
        <v>2040</v>
      </c>
      <c r="H660" s="121" t="s">
        <v>2375</v>
      </c>
      <c r="I660" s="121" t="s">
        <v>2160</v>
      </c>
      <c r="J660" s="121">
        <v>0</v>
      </c>
      <c r="K660" s="121">
        <v>0</v>
      </c>
      <c r="L660" s="121">
        <v>0.5</v>
      </c>
      <c r="M660" s="121">
        <v>0.4</v>
      </c>
      <c r="N660" s="121">
        <v>0</v>
      </c>
      <c r="O660" s="121">
        <v>1.89</v>
      </c>
      <c r="P660" s="121">
        <v>0.7</v>
      </c>
      <c r="Q660" s="121">
        <v>0.9</v>
      </c>
      <c r="R660" s="121">
        <v>1.6</v>
      </c>
      <c r="S660" s="121">
        <v>16.5564</v>
      </c>
      <c r="T660" s="121">
        <v>14.016</v>
      </c>
    </row>
    <row r="661" spans="1:20">
      <c r="A661" s="121">
        <v>660</v>
      </c>
      <c r="B661" s="121">
        <v>2218696</v>
      </c>
      <c r="C661" s="121" t="s">
        <v>1085</v>
      </c>
      <c r="D661" s="121" t="s">
        <v>1102</v>
      </c>
      <c r="E661" s="121" t="s">
        <v>3172</v>
      </c>
      <c r="F661" s="121" t="s">
        <v>3173</v>
      </c>
      <c r="G661" s="121" t="s">
        <v>2040</v>
      </c>
      <c r="H661" s="121" t="s">
        <v>2378</v>
      </c>
      <c r="I661" s="121" t="s">
        <v>2160</v>
      </c>
      <c r="J661" s="121">
        <v>0</v>
      </c>
      <c r="K661" s="121">
        <v>0</v>
      </c>
      <c r="L661" s="121">
        <v>0.5</v>
      </c>
      <c r="M661" s="121">
        <v>0.4</v>
      </c>
      <c r="N661" s="121">
        <v>0</v>
      </c>
      <c r="O661" s="121">
        <v>1.89</v>
      </c>
      <c r="P661" s="121">
        <v>0.6</v>
      </c>
      <c r="Q661" s="121">
        <v>0.9</v>
      </c>
      <c r="R661" s="121">
        <v>1.5</v>
      </c>
      <c r="S661" s="121">
        <v>16.5564</v>
      </c>
      <c r="T661" s="121">
        <v>13.14</v>
      </c>
    </row>
    <row r="662" spans="1:20">
      <c r="A662" s="121">
        <v>661</v>
      </c>
      <c r="B662" s="121">
        <v>2218697</v>
      </c>
      <c r="C662" s="121" t="s">
        <v>1085</v>
      </c>
      <c r="D662" s="121" t="s">
        <v>1102</v>
      </c>
      <c r="E662" s="121" t="s">
        <v>3174</v>
      </c>
      <c r="F662" s="121" t="s">
        <v>3173</v>
      </c>
      <c r="G662" s="121" t="s">
        <v>2040</v>
      </c>
      <c r="H662" s="121" t="s">
        <v>2378</v>
      </c>
      <c r="I662" s="121" t="s">
        <v>2160</v>
      </c>
      <c r="J662" s="121">
        <v>0</v>
      </c>
      <c r="K662" s="121">
        <v>0</v>
      </c>
      <c r="L662" s="121">
        <v>0.5</v>
      </c>
      <c r="M662" s="121">
        <v>0.4</v>
      </c>
      <c r="N662" s="121">
        <v>0</v>
      </c>
      <c r="O662" s="121">
        <v>1.89</v>
      </c>
      <c r="P662" s="121">
        <v>0.6</v>
      </c>
      <c r="Q662" s="121">
        <v>0.9</v>
      </c>
      <c r="R662" s="121">
        <v>1.5</v>
      </c>
      <c r="S662" s="121">
        <v>16.5564</v>
      </c>
      <c r="T662" s="121">
        <v>13.14</v>
      </c>
    </row>
    <row r="663" spans="1:20">
      <c r="A663" s="121">
        <v>662</v>
      </c>
      <c r="B663" s="121">
        <v>2250263</v>
      </c>
      <c r="C663" s="121" t="s">
        <v>1085</v>
      </c>
      <c r="D663" s="121" t="s">
        <v>1102</v>
      </c>
      <c r="E663" s="121" t="s">
        <v>3175</v>
      </c>
      <c r="F663" s="121" t="s">
        <v>3176</v>
      </c>
      <c r="G663" s="121" t="s">
        <v>2040</v>
      </c>
      <c r="H663" s="121" t="s">
        <v>2378</v>
      </c>
      <c r="I663" s="121" t="s">
        <v>2057</v>
      </c>
      <c r="J663" s="121">
        <v>0</v>
      </c>
      <c r="K663" s="121">
        <v>0.1</v>
      </c>
      <c r="L663" s="121">
        <v>0</v>
      </c>
      <c r="M663" s="121">
        <v>0.3</v>
      </c>
      <c r="N663" s="121">
        <v>0</v>
      </c>
      <c r="O663" s="121">
        <v>1.21</v>
      </c>
      <c r="P663" s="121">
        <v>0.6</v>
      </c>
      <c r="Q663" s="121">
        <v>0.4</v>
      </c>
      <c r="R663" s="121">
        <v>1</v>
      </c>
      <c r="S663" s="121">
        <v>10.599600000000001</v>
      </c>
      <c r="T663" s="121">
        <v>8.76</v>
      </c>
    </row>
    <row r="664" spans="1:20">
      <c r="A664" s="121">
        <v>663</v>
      </c>
      <c r="B664" s="121">
        <v>2250264</v>
      </c>
      <c r="C664" s="121" t="s">
        <v>1085</v>
      </c>
      <c r="D664" s="121" t="s">
        <v>1102</v>
      </c>
      <c r="E664" s="121" t="s">
        <v>3177</v>
      </c>
      <c r="F664" s="121" t="s">
        <v>3176</v>
      </c>
      <c r="G664" s="121" t="s">
        <v>2040</v>
      </c>
      <c r="H664" s="121" t="s">
        <v>2378</v>
      </c>
      <c r="I664" s="121" t="s">
        <v>2057</v>
      </c>
      <c r="J664" s="121">
        <v>0</v>
      </c>
      <c r="K664" s="121">
        <v>0.1</v>
      </c>
      <c r="L664" s="121">
        <v>0</v>
      </c>
      <c r="M664" s="121">
        <v>0.3</v>
      </c>
      <c r="N664" s="121">
        <v>0</v>
      </c>
      <c r="O664" s="121">
        <v>1.21</v>
      </c>
      <c r="P664" s="121">
        <v>0.6</v>
      </c>
      <c r="Q664" s="121">
        <v>0.4</v>
      </c>
      <c r="R664" s="121">
        <v>1</v>
      </c>
      <c r="S664" s="121">
        <v>10.599600000000001</v>
      </c>
      <c r="T664" s="121">
        <v>8.76</v>
      </c>
    </row>
    <row r="665" spans="1:20">
      <c r="A665" s="121">
        <v>664</v>
      </c>
      <c r="B665" s="121">
        <v>2250486</v>
      </c>
      <c r="C665" s="121" t="s">
        <v>1085</v>
      </c>
      <c r="D665" s="121" t="s">
        <v>1102</v>
      </c>
      <c r="E665" s="121" t="s">
        <v>3178</v>
      </c>
      <c r="F665" s="121" t="s">
        <v>3176</v>
      </c>
      <c r="G665" s="121" t="s">
        <v>2040</v>
      </c>
      <c r="H665" s="121" t="s">
        <v>2375</v>
      </c>
      <c r="I665" s="121" t="s">
        <v>2057</v>
      </c>
      <c r="J665" s="121">
        <v>0</v>
      </c>
      <c r="K665" s="121">
        <v>0.1</v>
      </c>
      <c r="L665" s="121">
        <v>0</v>
      </c>
      <c r="M665" s="121">
        <v>0.3</v>
      </c>
      <c r="N665" s="121">
        <v>0</v>
      </c>
      <c r="O665" s="121">
        <v>1.21</v>
      </c>
      <c r="P665" s="121">
        <v>0.7</v>
      </c>
      <c r="Q665" s="121">
        <v>0.4</v>
      </c>
      <c r="R665" s="121">
        <v>1.1000000000000001</v>
      </c>
      <c r="S665" s="121">
        <v>10.599600000000001</v>
      </c>
      <c r="T665" s="121">
        <v>9.6359999999999992</v>
      </c>
    </row>
    <row r="666" spans="1:20">
      <c r="A666" s="121">
        <v>665</v>
      </c>
      <c r="B666" s="121">
        <v>2250487</v>
      </c>
      <c r="C666" s="121" t="s">
        <v>1085</v>
      </c>
      <c r="D666" s="121" t="s">
        <v>1102</v>
      </c>
      <c r="E666" s="121" t="s">
        <v>3179</v>
      </c>
      <c r="F666" s="121" t="s">
        <v>3176</v>
      </c>
      <c r="G666" s="121" t="s">
        <v>2040</v>
      </c>
      <c r="H666" s="121" t="s">
        <v>2375</v>
      </c>
      <c r="I666" s="121" t="s">
        <v>2057</v>
      </c>
      <c r="J666" s="121">
        <v>0</v>
      </c>
      <c r="K666" s="121">
        <v>0.1</v>
      </c>
      <c r="L666" s="121">
        <v>0</v>
      </c>
      <c r="M666" s="121">
        <v>0.3</v>
      </c>
      <c r="N666" s="121">
        <v>0</v>
      </c>
      <c r="O666" s="121">
        <v>1.21</v>
      </c>
      <c r="P666" s="121">
        <v>0.7</v>
      </c>
      <c r="Q666" s="121">
        <v>0.4</v>
      </c>
      <c r="R666" s="121">
        <v>1.1000000000000001</v>
      </c>
      <c r="S666" s="121">
        <v>10.599600000000001</v>
      </c>
      <c r="T666" s="121">
        <v>9.6359999999999992</v>
      </c>
    </row>
    <row r="667" spans="1:20" ht="43.15">
      <c r="A667" s="121">
        <v>666</v>
      </c>
      <c r="B667" s="121">
        <v>2215995</v>
      </c>
      <c r="C667" s="121" t="s">
        <v>1085</v>
      </c>
      <c r="D667" s="121" t="s">
        <v>1102</v>
      </c>
      <c r="E667" s="122" t="s">
        <v>3180</v>
      </c>
      <c r="F667" s="121" t="s">
        <v>3181</v>
      </c>
      <c r="G667" s="121" t="s">
        <v>2040</v>
      </c>
      <c r="H667" s="121" t="s">
        <v>2378</v>
      </c>
      <c r="I667" s="121" t="s">
        <v>2160</v>
      </c>
      <c r="J667" s="121">
        <v>0</v>
      </c>
      <c r="K667" s="121">
        <v>0.1</v>
      </c>
      <c r="L667" s="121">
        <v>0</v>
      </c>
      <c r="M667" s="121">
        <v>0.4</v>
      </c>
      <c r="N667" s="121">
        <v>0</v>
      </c>
      <c r="O667" s="121">
        <v>1.03</v>
      </c>
      <c r="P667" s="121">
        <v>0.6</v>
      </c>
      <c r="Q667" s="121">
        <v>0.5</v>
      </c>
      <c r="R667" s="121">
        <v>1.1000000000000001</v>
      </c>
      <c r="S667" s="121">
        <v>9.0228000000000002</v>
      </c>
      <c r="T667" s="121">
        <v>9.6359999999999992</v>
      </c>
    </row>
    <row r="668" spans="1:20">
      <c r="A668" s="121">
        <v>667</v>
      </c>
      <c r="B668" s="121">
        <v>2215996</v>
      </c>
      <c r="C668" s="121" t="s">
        <v>1085</v>
      </c>
      <c r="D668" s="121" t="s">
        <v>1102</v>
      </c>
      <c r="E668" s="121" t="s">
        <v>3182</v>
      </c>
      <c r="F668" s="121" t="s">
        <v>3181</v>
      </c>
      <c r="G668" s="121" t="s">
        <v>2040</v>
      </c>
      <c r="H668" s="121" t="s">
        <v>2375</v>
      </c>
      <c r="I668" s="121" t="s">
        <v>2160</v>
      </c>
      <c r="J668" s="121">
        <v>0</v>
      </c>
      <c r="K668" s="121">
        <v>0.1</v>
      </c>
      <c r="L668" s="121">
        <v>0</v>
      </c>
      <c r="M668" s="121">
        <v>0.4</v>
      </c>
      <c r="N668" s="121">
        <v>0</v>
      </c>
      <c r="O668" s="121">
        <v>1.03</v>
      </c>
      <c r="P668" s="121">
        <v>0.7</v>
      </c>
      <c r="Q668" s="121">
        <v>0.5</v>
      </c>
      <c r="R668" s="121">
        <v>1.2</v>
      </c>
      <c r="S668" s="121">
        <v>9.0228000000000002</v>
      </c>
      <c r="T668" s="121">
        <v>10.512</v>
      </c>
    </row>
    <row r="669" spans="1:20">
      <c r="A669" s="121">
        <v>668</v>
      </c>
      <c r="B669" s="121">
        <v>2250266</v>
      </c>
      <c r="C669" s="121" t="s">
        <v>1085</v>
      </c>
      <c r="D669" s="121" t="s">
        <v>1102</v>
      </c>
      <c r="E669" s="121" t="s">
        <v>3183</v>
      </c>
      <c r="F669" s="121" t="s">
        <v>3181</v>
      </c>
      <c r="G669" s="121" t="s">
        <v>2040</v>
      </c>
      <c r="H669" s="121" t="s">
        <v>2375</v>
      </c>
      <c r="I669" s="121" t="s">
        <v>2057</v>
      </c>
      <c r="J669" s="121">
        <v>0</v>
      </c>
      <c r="K669" s="121">
        <v>0.1</v>
      </c>
      <c r="L669" s="121">
        <v>0</v>
      </c>
      <c r="M669" s="121">
        <v>0.3</v>
      </c>
      <c r="N669" s="121">
        <v>0</v>
      </c>
      <c r="O669" s="121">
        <v>1.03</v>
      </c>
      <c r="P669" s="121">
        <v>0.7</v>
      </c>
      <c r="Q669" s="121">
        <v>0.4</v>
      </c>
      <c r="R669" s="121">
        <v>1.1000000000000001</v>
      </c>
      <c r="S669" s="121">
        <v>9.0228000000000002</v>
      </c>
      <c r="T669" s="121">
        <v>9.6359999999999992</v>
      </c>
    </row>
    <row r="670" spans="1:20">
      <c r="A670" s="121">
        <v>669</v>
      </c>
      <c r="B670" s="121">
        <v>2250267</v>
      </c>
      <c r="C670" s="121" t="s">
        <v>1085</v>
      </c>
      <c r="D670" s="121" t="s">
        <v>1102</v>
      </c>
      <c r="E670" s="121" t="s">
        <v>3184</v>
      </c>
      <c r="F670" s="121" t="s">
        <v>3181</v>
      </c>
      <c r="G670" s="121" t="s">
        <v>2040</v>
      </c>
      <c r="H670" s="121" t="s">
        <v>2375</v>
      </c>
      <c r="I670" s="121" t="s">
        <v>2057</v>
      </c>
      <c r="J670" s="121">
        <v>0</v>
      </c>
      <c r="K670" s="121">
        <v>0.1</v>
      </c>
      <c r="L670" s="121">
        <v>0</v>
      </c>
      <c r="M670" s="121">
        <v>0.3</v>
      </c>
      <c r="N670" s="121">
        <v>0</v>
      </c>
      <c r="O670" s="121">
        <v>1.03</v>
      </c>
      <c r="P670" s="121">
        <v>0.7</v>
      </c>
      <c r="Q670" s="121">
        <v>0.4</v>
      </c>
      <c r="R670" s="121">
        <v>1.1000000000000001</v>
      </c>
      <c r="S670" s="121">
        <v>9.0228000000000002</v>
      </c>
      <c r="T670" s="121">
        <v>9.6359999999999992</v>
      </c>
    </row>
    <row r="671" spans="1:20">
      <c r="A671" s="121">
        <v>670</v>
      </c>
      <c r="B671" s="121">
        <v>2250503</v>
      </c>
      <c r="C671" s="121" t="s">
        <v>1085</v>
      </c>
      <c r="D671" s="121" t="s">
        <v>1102</v>
      </c>
      <c r="E671" s="121" t="s">
        <v>3185</v>
      </c>
      <c r="F671" s="121" t="s">
        <v>3181</v>
      </c>
      <c r="G671" s="121" t="s">
        <v>2040</v>
      </c>
      <c r="H671" s="121" t="s">
        <v>2378</v>
      </c>
      <c r="I671" s="121" t="s">
        <v>2057</v>
      </c>
      <c r="J671" s="121">
        <v>0</v>
      </c>
      <c r="K671" s="121">
        <v>0.1</v>
      </c>
      <c r="L671" s="121">
        <v>0</v>
      </c>
      <c r="M671" s="121">
        <v>0.3</v>
      </c>
      <c r="N671" s="121">
        <v>0</v>
      </c>
      <c r="O671" s="121">
        <v>1.03</v>
      </c>
      <c r="P671" s="121">
        <v>0.6</v>
      </c>
      <c r="Q671" s="121">
        <v>0.4</v>
      </c>
      <c r="R671" s="121">
        <v>1</v>
      </c>
      <c r="S671" s="121">
        <v>9.0228000000000002</v>
      </c>
      <c r="T671" s="121">
        <v>8.76</v>
      </c>
    </row>
    <row r="672" spans="1:20">
      <c r="A672" s="121">
        <v>671</v>
      </c>
      <c r="B672" s="121">
        <v>2250504</v>
      </c>
      <c r="C672" s="121" t="s">
        <v>1085</v>
      </c>
      <c r="D672" s="121" t="s">
        <v>1102</v>
      </c>
      <c r="E672" s="121" t="s">
        <v>3186</v>
      </c>
      <c r="F672" s="121" t="s">
        <v>3181</v>
      </c>
      <c r="G672" s="121" t="s">
        <v>2040</v>
      </c>
      <c r="H672" s="121" t="s">
        <v>2378</v>
      </c>
      <c r="I672" s="121" t="s">
        <v>2057</v>
      </c>
      <c r="J672" s="121">
        <v>0</v>
      </c>
      <c r="K672" s="121">
        <v>0.1</v>
      </c>
      <c r="L672" s="121">
        <v>0</v>
      </c>
      <c r="M672" s="121">
        <v>0.3</v>
      </c>
      <c r="N672" s="121">
        <v>0</v>
      </c>
      <c r="O672" s="121">
        <v>1.03</v>
      </c>
      <c r="P672" s="121">
        <v>0.6</v>
      </c>
      <c r="Q672" s="121">
        <v>0.4</v>
      </c>
      <c r="R672" s="121">
        <v>1</v>
      </c>
      <c r="S672" s="121">
        <v>9.0228000000000002</v>
      </c>
      <c r="T672" s="121">
        <v>8.76</v>
      </c>
    </row>
    <row r="673" spans="1:20">
      <c r="A673" s="121">
        <v>672</v>
      </c>
      <c r="B673" s="121">
        <v>2199460</v>
      </c>
      <c r="C673" s="121" t="s">
        <v>1112</v>
      </c>
      <c r="D673" s="121" t="s">
        <v>1117</v>
      </c>
      <c r="E673" s="121" t="s">
        <v>3187</v>
      </c>
      <c r="F673" s="121" t="s">
        <v>3188</v>
      </c>
      <c r="G673" s="121" t="s">
        <v>2040</v>
      </c>
      <c r="H673" s="121" t="s">
        <v>2056</v>
      </c>
      <c r="I673" s="121" t="s">
        <v>2652</v>
      </c>
      <c r="J673" s="121">
        <v>0</v>
      </c>
      <c r="K673" s="121">
        <v>0</v>
      </c>
      <c r="L673" s="121">
        <v>0</v>
      </c>
      <c r="M673" s="121">
        <v>0.2</v>
      </c>
      <c r="N673" s="121">
        <v>0</v>
      </c>
      <c r="O673" s="121">
        <v>1.17</v>
      </c>
      <c r="P673" s="121">
        <v>0.7</v>
      </c>
      <c r="Q673" s="121">
        <v>0.2</v>
      </c>
      <c r="R673" s="121">
        <v>0.9</v>
      </c>
      <c r="S673" s="121">
        <v>10.2492</v>
      </c>
      <c r="T673" s="121">
        <v>7.8840000000000003</v>
      </c>
    </row>
    <row r="674" spans="1:20">
      <c r="A674" s="121">
        <v>673</v>
      </c>
      <c r="B674" s="121">
        <v>2199463</v>
      </c>
      <c r="C674" s="121" t="s">
        <v>1112</v>
      </c>
      <c r="D674" s="121" t="s">
        <v>1117</v>
      </c>
      <c r="E674" s="121" t="s">
        <v>3187</v>
      </c>
      <c r="F674" s="121" t="s">
        <v>3188</v>
      </c>
      <c r="G674" s="121" t="s">
        <v>2040</v>
      </c>
      <c r="H674" s="121" t="s">
        <v>2056</v>
      </c>
      <c r="I674" s="121" t="s">
        <v>2782</v>
      </c>
      <c r="J674" s="121">
        <v>0</v>
      </c>
      <c r="K674" s="121">
        <v>0</v>
      </c>
      <c r="L674" s="121">
        <v>0</v>
      </c>
      <c r="M674" s="121">
        <v>0.2</v>
      </c>
      <c r="N674" s="121">
        <v>0</v>
      </c>
      <c r="O674" s="121">
        <v>1.17</v>
      </c>
      <c r="P674" s="121">
        <v>0.7</v>
      </c>
      <c r="Q674" s="121">
        <v>0.2</v>
      </c>
      <c r="R674" s="121">
        <v>0.9</v>
      </c>
      <c r="S674" s="121">
        <v>10.2492</v>
      </c>
      <c r="T674" s="121">
        <v>7.8840000000000003</v>
      </c>
    </row>
    <row r="675" spans="1:20">
      <c r="A675" s="121">
        <v>674</v>
      </c>
      <c r="B675" s="121">
        <v>2199461</v>
      </c>
      <c r="C675" s="121" t="s">
        <v>1112</v>
      </c>
      <c r="D675" s="121" t="s">
        <v>1117</v>
      </c>
      <c r="E675" s="121" t="s">
        <v>3189</v>
      </c>
      <c r="F675" s="121" t="s">
        <v>3190</v>
      </c>
      <c r="G675" s="121" t="s">
        <v>2040</v>
      </c>
      <c r="H675" s="121" t="s">
        <v>2056</v>
      </c>
      <c r="I675" s="121" t="s">
        <v>2057</v>
      </c>
      <c r="J675" s="121">
        <v>0</v>
      </c>
      <c r="K675" s="121">
        <v>0</v>
      </c>
      <c r="L675" s="121">
        <v>0</v>
      </c>
      <c r="M675" s="121">
        <v>0.3</v>
      </c>
      <c r="N675" s="121">
        <v>0</v>
      </c>
      <c r="O675" s="121">
        <v>1.74</v>
      </c>
      <c r="P675" s="121">
        <v>0.7</v>
      </c>
      <c r="Q675" s="121">
        <v>0.3</v>
      </c>
      <c r="R675" s="121">
        <v>1</v>
      </c>
      <c r="S675" s="121">
        <v>15.2424</v>
      </c>
      <c r="T675" s="121">
        <v>8.76</v>
      </c>
    </row>
    <row r="676" spans="1:20">
      <c r="A676" s="121">
        <v>675</v>
      </c>
      <c r="B676" s="121">
        <v>2199462</v>
      </c>
      <c r="C676" s="121" t="s">
        <v>1112</v>
      </c>
      <c r="D676" s="121" t="s">
        <v>1117</v>
      </c>
      <c r="E676" s="121" t="s">
        <v>3189</v>
      </c>
      <c r="F676" s="121" t="s">
        <v>3190</v>
      </c>
      <c r="G676" s="121" t="s">
        <v>2040</v>
      </c>
      <c r="H676" s="121" t="s">
        <v>2056</v>
      </c>
      <c r="I676" s="121" t="s">
        <v>2109</v>
      </c>
      <c r="J676" s="121">
        <v>0</v>
      </c>
      <c r="K676" s="121">
        <v>0</v>
      </c>
      <c r="L676" s="121">
        <v>0</v>
      </c>
      <c r="M676" s="121">
        <v>1.5</v>
      </c>
      <c r="N676" s="121">
        <v>0</v>
      </c>
      <c r="O676" s="121">
        <v>1.38</v>
      </c>
      <c r="P676" s="121">
        <v>0.7</v>
      </c>
      <c r="Q676" s="121">
        <v>1.5</v>
      </c>
      <c r="R676" s="121">
        <v>2.2000000000000002</v>
      </c>
      <c r="S676" s="121">
        <v>12.088800000000001</v>
      </c>
      <c r="T676" s="121">
        <v>19.271999999999998</v>
      </c>
    </row>
    <row r="677" spans="1:20">
      <c r="A677" s="121">
        <v>676</v>
      </c>
      <c r="B677" s="121">
        <v>2199466</v>
      </c>
      <c r="C677" s="121" t="s">
        <v>1112</v>
      </c>
      <c r="D677" s="121" t="s">
        <v>1117</v>
      </c>
      <c r="E677" s="121" t="s">
        <v>3189</v>
      </c>
      <c r="F677" s="121" t="s">
        <v>3190</v>
      </c>
      <c r="G677" s="121" t="s">
        <v>2040</v>
      </c>
      <c r="H677" s="121" t="s">
        <v>2056</v>
      </c>
      <c r="I677" s="121" t="s">
        <v>2067</v>
      </c>
      <c r="J677" s="121">
        <v>0</v>
      </c>
      <c r="K677" s="121">
        <v>0</v>
      </c>
      <c r="L677" s="121">
        <v>0</v>
      </c>
      <c r="M677" s="121">
        <v>0.3</v>
      </c>
      <c r="N677" s="121">
        <v>0</v>
      </c>
      <c r="O677" s="121">
        <v>1.28</v>
      </c>
      <c r="P677" s="121">
        <v>0.7</v>
      </c>
      <c r="Q677" s="121">
        <v>0.3</v>
      </c>
      <c r="R677" s="121">
        <v>1</v>
      </c>
      <c r="S677" s="121">
        <v>11.2128</v>
      </c>
      <c r="T677" s="121">
        <v>8.76</v>
      </c>
    </row>
    <row r="678" spans="1:20">
      <c r="A678" s="121">
        <v>677</v>
      </c>
      <c r="B678" s="121">
        <v>2199299</v>
      </c>
      <c r="C678" s="121" t="s">
        <v>1112</v>
      </c>
      <c r="D678" s="121" t="s">
        <v>1117</v>
      </c>
      <c r="E678" s="121" t="s">
        <v>3191</v>
      </c>
      <c r="F678" s="121" t="s">
        <v>3191</v>
      </c>
      <c r="G678" s="121" t="s">
        <v>2040</v>
      </c>
      <c r="H678" s="121" t="s">
        <v>2056</v>
      </c>
      <c r="I678" s="121" t="s">
        <v>2057</v>
      </c>
      <c r="J678" s="121">
        <v>0</v>
      </c>
      <c r="K678" s="121">
        <v>0</v>
      </c>
      <c r="L678" s="121">
        <v>0</v>
      </c>
      <c r="M678" s="121">
        <v>0.3</v>
      </c>
      <c r="N678" s="121">
        <v>0</v>
      </c>
      <c r="O678" s="121">
        <v>2</v>
      </c>
      <c r="P678" s="121">
        <v>0.7</v>
      </c>
      <c r="Q678" s="121">
        <v>0.3</v>
      </c>
      <c r="R678" s="121">
        <v>1</v>
      </c>
      <c r="S678" s="121">
        <v>17.52</v>
      </c>
      <c r="T678" s="121">
        <v>8.76</v>
      </c>
    </row>
    <row r="679" spans="1:20">
      <c r="A679" s="121">
        <v>678</v>
      </c>
      <c r="B679" s="121">
        <v>2199296</v>
      </c>
      <c r="C679" s="121" t="s">
        <v>1112</v>
      </c>
      <c r="D679" s="121" t="s">
        <v>1117</v>
      </c>
      <c r="E679" s="121" t="s">
        <v>3192</v>
      </c>
      <c r="F679" s="121" t="s">
        <v>3192</v>
      </c>
      <c r="G679" s="121" t="s">
        <v>2040</v>
      </c>
      <c r="H679" s="121" t="s">
        <v>2056</v>
      </c>
      <c r="I679" s="121" t="s">
        <v>2067</v>
      </c>
      <c r="J679" s="121">
        <v>0</v>
      </c>
      <c r="K679" s="121">
        <v>0</v>
      </c>
      <c r="L679" s="121">
        <v>0</v>
      </c>
      <c r="M679" s="121">
        <v>0.3</v>
      </c>
      <c r="N679" s="121">
        <v>0</v>
      </c>
      <c r="O679" s="121">
        <v>1.58</v>
      </c>
      <c r="P679" s="121">
        <v>0.7</v>
      </c>
      <c r="Q679" s="121">
        <v>0.3</v>
      </c>
      <c r="R679" s="121">
        <v>1</v>
      </c>
      <c r="S679" s="121">
        <v>13.8408</v>
      </c>
      <c r="T679" s="121">
        <v>8.76</v>
      </c>
    </row>
    <row r="680" spans="1:20">
      <c r="A680" s="121">
        <v>679</v>
      </c>
      <c r="B680" s="121">
        <v>2199297</v>
      </c>
      <c r="C680" s="121" t="s">
        <v>1112</v>
      </c>
      <c r="D680" s="121" t="s">
        <v>1117</v>
      </c>
      <c r="E680" s="121" t="s">
        <v>3193</v>
      </c>
      <c r="F680" s="121" t="s">
        <v>3193</v>
      </c>
      <c r="G680" s="121" t="s">
        <v>2040</v>
      </c>
      <c r="H680" s="121" t="s">
        <v>2056</v>
      </c>
      <c r="I680" s="121" t="s">
        <v>2067</v>
      </c>
      <c r="J680" s="121">
        <v>0</v>
      </c>
      <c r="K680" s="121">
        <v>0</v>
      </c>
      <c r="L680" s="121">
        <v>0</v>
      </c>
      <c r="M680" s="121">
        <v>0.3</v>
      </c>
      <c r="N680" s="121">
        <v>0</v>
      </c>
      <c r="O680" s="121">
        <v>1.58</v>
      </c>
      <c r="P680" s="121">
        <v>0.7</v>
      </c>
      <c r="Q680" s="121">
        <v>0.3</v>
      </c>
      <c r="R680" s="121">
        <v>1</v>
      </c>
      <c r="S680" s="121">
        <v>13.8408</v>
      </c>
      <c r="T680" s="121">
        <v>8.76</v>
      </c>
    </row>
    <row r="681" spans="1:20">
      <c r="A681" s="121">
        <v>680</v>
      </c>
      <c r="B681" s="121">
        <v>2199298</v>
      </c>
      <c r="C681" s="121" t="s">
        <v>1112</v>
      </c>
      <c r="D681" s="121" t="s">
        <v>1117</v>
      </c>
      <c r="E681" s="121" t="s">
        <v>3194</v>
      </c>
      <c r="F681" s="121" t="s">
        <v>3194</v>
      </c>
      <c r="G681" s="121" t="s">
        <v>2040</v>
      </c>
      <c r="H681" s="121" t="s">
        <v>2056</v>
      </c>
      <c r="I681" s="121" t="s">
        <v>2057</v>
      </c>
      <c r="J681" s="121">
        <v>0</v>
      </c>
      <c r="K681" s="121">
        <v>0</v>
      </c>
      <c r="L681" s="121">
        <v>0</v>
      </c>
      <c r="M681" s="121">
        <v>0.3</v>
      </c>
      <c r="N681" s="121">
        <v>0</v>
      </c>
      <c r="O681" s="121">
        <v>2</v>
      </c>
      <c r="P681" s="121">
        <v>0.7</v>
      </c>
      <c r="Q681" s="121">
        <v>0.3</v>
      </c>
      <c r="R681" s="121">
        <v>1</v>
      </c>
      <c r="S681" s="121">
        <v>17.52</v>
      </c>
      <c r="T681" s="121">
        <v>8.76</v>
      </c>
    </row>
    <row r="682" spans="1:20">
      <c r="A682" s="121">
        <v>681</v>
      </c>
      <c r="B682" s="121">
        <v>2191870</v>
      </c>
      <c r="C682" s="121" t="s">
        <v>3195</v>
      </c>
      <c r="D682" s="121" t="s">
        <v>3195</v>
      </c>
      <c r="E682" s="121" t="s">
        <v>3196</v>
      </c>
      <c r="F682" s="121" t="s">
        <v>3196</v>
      </c>
      <c r="G682" s="121" t="s">
        <v>2040</v>
      </c>
      <c r="H682" s="121" t="s">
        <v>2378</v>
      </c>
      <c r="I682" s="121" t="s">
        <v>2160</v>
      </c>
      <c r="J682" s="121">
        <v>0</v>
      </c>
      <c r="K682" s="121">
        <v>0.1</v>
      </c>
      <c r="L682" s="121">
        <v>0.48828125</v>
      </c>
      <c r="M682" s="121">
        <v>0.4</v>
      </c>
      <c r="N682" s="121">
        <v>0</v>
      </c>
      <c r="O682" s="121">
        <v>7.59</v>
      </c>
      <c r="P682" s="121">
        <v>0.6</v>
      </c>
      <c r="Q682" s="121">
        <v>0.98828125</v>
      </c>
      <c r="R682" s="121">
        <v>1.5882812500000001</v>
      </c>
      <c r="S682" s="121">
        <v>66.488399999999999</v>
      </c>
      <c r="T682" s="121">
        <v>13.913343749999999</v>
      </c>
    </row>
    <row r="683" spans="1:20">
      <c r="A683" s="121">
        <v>682</v>
      </c>
      <c r="B683" s="121">
        <v>2191868</v>
      </c>
      <c r="C683" s="121" t="s">
        <v>3195</v>
      </c>
      <c r="D683" s="121" t="s">
        <v>3195</v>
      </c>
      <c r="E683" s="121" t="s">
        <v>3197</v>
      </c>
      <c r="F683" s="121" t="s">
        <v>3197</v>
      </c>
      <c r="G683" s="121" t="s">
        <v>3198</v>
      </c>
      <c r="H683" s="121" t="s">
        <v>2375</v>
      </c>
      <c r="I683" s="121" t="s">
        <v>2160</v>
      </c>
      <c r="J683" s="121">
        <v>0</v>
      </c>
      <c r="K683" s="121">
        <v>0.1</v>
      </c>
      <c r="L683" s="121">
        <v>0.48828125</v>
      </c>
      <c r="M683" s="121">
        <v>0.4</v>
      </c>
      <c r="N683" s="121">
        <v>0</v>
      </c>
      <c r="O683" s="121">
        <v>1.66</v>
      </c>
      <c r="P683" s="121">
        <v>0.7</v>
      </c>
      <c r="Q683" s="121">
        <v>0.98828125</v>
      </c>
      <c r="R683" s="121">
        <v>1.68828125</v>
      </c>
      <c r="S683" s="121">
        <v>14.541600000000001</v>
      </c>
      <c r="T683" s="121">
        <v>14.78934375</v>
      </c>
    </row>
    <row r="684" spans="1:20">
      <c r="A684" s="121">
        <v>683</v>
      </c>
      <c r="B684" s="121">
        <v>2191871</v>
      </c>
      <c r="C684" s="121" t="s">
        <v>3195</v>
      </c>
      <c r="D684" s="121" t="s">
        <v>3195</v>
      </c>
      <c r="E684" s="121" t="s">
        <v>3199</v>
      </c>
      <c r="F684" s="121" t="s">
        <v>3199</v>
      </c>
      <c r="G684" s="121" t="s">
        <v>3200</v>
      </c>
      <c r="H684" s="121" t="s">
        <v>2378</v>
      </c>
      <c r="I684" s="121" t="s">
        <v>2160</v>
      </c>
      <c r="J684" s="121">
        <v>0</v>
      </c>
      <c r="K684" s="121">
        <v>0.1</v>
      </c>
      <c r="L684" s="121">
        <v>0.48828125</v>
      </c>
      <c r="M684" s="121">
        <v>0.4</v>
      </c>
      <c r="N684" s="121">
        <v>0</v>
      </c>
      <c r="O684" s="121">
        <v>7.72</v>
      </c>
      <c r="P684" s="121">
        <v>0.6</v>
      </c>
      <c r="Q684" s="121">
        <v>0.98828125</v>
      </c>
      <c r="R684" s="121">
        <v>1.5882812500000001</v>
      </c>
      <c r="S684" s="121">
        <v>67.627200000000002</v>
      </c>
      <c r="T684" s="121">
        <v>13.913343749999999</v>
      </c>
    </row>
    <row r="685" spans="1:20">
      <c r="A685" s="121">
        <v>684</v>
      </c>
      <c r="B685" s="121">
        <v>2191869</v>
      </c>
      <c r="C685" s="121" t="s">
        <v>3195</v>
      </c>
      <c r="D685" s="121" t="s">
        <v>3195</v>
      </c>
      <c r="E685" s="121" t="s">
        <v>3201</v>
      </c>
      <c r="F685" s="121" t="s">
        <v>3201</v>
      </c>
      <c r="G685" s="121" t="s">
        <v>2040</v>
      </c>
      <c r="H685" s="121" t="s">
        <v>2375</v>
      </c>
      <c r="I685" s="121" t="s">
        <v>2160</v>
      </c>
      <c r="J685" s="121">
        <v>0</v>
      </c>
      <c r="K685" s="121">
        <v>0.1</v>
      </c>
      <c r="L685" s="121">
        <v>0.48828125</v>
      </c>
      <c r="M685" s="121">
        <v>0.4</v>
      </c>
      <c r="N685" s="121">
        <v>0</v>
      </c>
      <c r="O685" s="121">
        <v>1.72</v>
      </c>
      <c r="P685" s="121">
        <v>0.7</v>
      </c>
      <c r="Q685" s="121">
        <v>0.98828125</v>
      </c>
      <c r="R685" s="121">
        <v>1.68828125</v>
      </c>
      <c r="S685" s="121">
        <v>15.0672</v>
      </c>
      <c r="T685" s="121">
        <v>14.78934375</v>
      </c>
    </row>
    <row r="686" spans="1:20">
      <c r="A686" s="121">
        <v>685</v>
      </c>
      <c r="B686" s="121">
        <v>2304491</v>
      </c>
      <c r="C686" s="121" t="s">
        <v>3202</v>
      </c>
      <c r="D686" s="121" t="s">
        <v>3202</v>
      </c>
      <c r="E686" s="121" t="s">
        <v>3203</v>
      </c>
      <c r="F686" s="121" t="s">
        <v>3204</v>
      </c>
      <c r="G686" s="121" t="s">
        <v>2040</v>
      </c>
      <c r="H686" s="121" t="s">
        <v>2041</v>
      </c>
      <c r="I686" s="121" t="s">
        <v>2160</v>
      </c>
      <c r="J686" s="121">
        <v>0</v>
      </c>
      <c r="K686" s="121">
        <v>0.1</v>
      </c>
      <c r="L686" s="121">
        <v>0.25</v>
      </c>
      <c r="M686" s="121">
        <v>0.4</v>
      </c>
      <c r="N686" s="121">
        <v>0</v>
      </c>
      <c r="O686" s="121">
        <v>1.32</v>
      </c>
      <c r="P686" s="121">
        <v>0.5</v>
      </c>
      <c r="Q686" s="121">
        <v>0.75</v>
      </c>
      <c r="R686" s="121">
        <v>1.25</v>
      </c>
      <c r="S686" s="121">
        <v>11.5632</v>
      </c>
      <c r="T686" s="121">
        <v>10.95</v>
      </c>
    </row>
    <row r="687" spans="1:20">
      <c r="A687" s="121">
        <v>686</v>
      </c>
      <c r="B687" s="121">
        <v>2304492</v>
      </c>
      <c r="C687" s="121" t="s">
        <v>3202</v>
      </c>
      <c r="D687" s="121" t="s">
        <v>3202</v>
      </c>
      <c r="E687" s="121" t="s">
        <v>3203</v>
      </c>
      <c r="F687" s="121" t="s">
        <v>3205</v>
      </c>
      <c r="G687" s="121" t="s">
        <v>2040</v>
      </c>
      <c r="H687" s="121" t="s">
        <v>2041</v>
      </c>
      <c r="I687" s="121" t="s">
        <v>2160</v>
      </c>
      <c r="J687" s="121">
        <v>0</v>
      </c>
      <c r="K687" s="121">
        <v>0.1</v>
      </c>
      <c r="L687" s="121">
        <v>0.25</v>
      </c>
      <c r="M687" s="121">
        <v>0.4</v>
      </c>
      <c r="N687" s="121">
        <v>0</v>
      </c>
      <c r="O687" s="121">
        <v>1.32</v>
      </c>
      <c r="P687" s="121">
        <v>0.5</v>
      </c>
      <c r="Q687" s="121">
        <v>0.75</v>
      </c>
      <c r="R687" s="121">
        <v>1.25</v>
      </c>
      <c r="S687" s="121">
        <v>11.5632</v>
      </c>
      <c r="T687" s="121">
        <v>10.95</v>
      </c>
    </row>
    <row r="688" spans="1:20">
      <c r="A688" s="121">
        <v>687</v>
      </c>
      <c r="B688" s="121">
        <v>2188817</v>
      </c>
      <c r="C688" s="121" t="s">
        <v>3202</v>
      </c>
      <c r="D688" s="121" t="s">
        <v>3202</v>
      </c>
      <c r="E688" s="121" t="s">
        <v>3203</v>
      </c>
      <c r="F688" s="121" t="s">
        <v>3206</v>
      </c>
      <c r="G688" s="121" t="s">
        <v>2040</v>
      </c>
      <c r="H688" s="121" t="s">
        <v>2041</v>
      </c>
      <c r="I688" s="121" t="s">
        <v>2067</v>
      </c>
      <c r="J688" s="121">
        <v>0</v>
      </c>
      <c r="K688" s="121">
        <v>0</v>
      </c>
      <c r="L688" s="121">
        <v>0</v>
      </c>
      <c r="M688" s="121">
        <v>0.3</v>
      </c>
      <c r="N688" s="121">
        <v>0</v>
      </c>
      <c r="O688" s="121">
        <v>1.28</v>
      </c>
      <c r="P688" s="121">
        <v>0.5</v>
      </c>
      <c r="Q688" s="121">
        <v>0.3</v>
      </c>
      <c r="R688" s="121">
        <v>0.8</v>
      </c>
      <c r="S688" s="121">
        <v>11.2128</v>
      </c>
      <c r="T688" s="121">
        <v>7.008</v>
      </c>
    </row>
    <row r="689" spans="1:20">
      <c r="A689" s="121">
        <v>688</v>
      </c>
      <c r="B689" s="121">
        <v>2298115</v>
      </c>
      <c r="C689" s="121" t="s">
        <v>3202</v>
      </c>
      <c r="D689" s="121" t="s">
        <v>3202</v>
      </c>
      <c r="E689" s="121" t="s">
        <v>3203</v>
      </c>
      <c r="F689" s="121" t="s">
        <v>3207</v>
      </c>
      <c r="G689" s="121" t="s">
        <v>2040</v>
      </c>
      <c r="H689" s="121" t="s">
        <v>2041</v>
      </c>
      <c r="I689" s="121" t="s">
        <v>2160</v>
      </c>
      <c r="J689" s="121">
        <v>0</v>
      </c>
      <c r="K689" s="121">
        <v>0</v>
      </c>
      <c r="L689" s="121">
        <v>0.25</v>
      </c>
      <c r="M689" s="121">
        <v>0.4</v>
      </c>
      <c r="N689" s="121">
        <v>0</v>
      </c>
      <c r="O689" s="121">
        <v>1.02</v>
      </c>
      <c r="P689" s="121">
        <v>0.5</v>
      </c>
      <c r="Q689" s="121">
        <v>0.65</v>
      </c>
      <c r="R689" s="121">
        <v>1.1499999999999999</v>
      </c>
      <c r="S689" s="121">
        <v>8.9352</v>
      </c>
      <c r="T689" s="121">
        <v>10.074</v>
      </c>
    </row>
    <row r="690" spans="1:20">
      <c r="A690" s="121">
        <v>689</v>
      </c>
      <c r="B690" s="121">
        <v>2303604</v>
      </c>
      <c r="C690" s="121" t="s">
        <v>3202</v>
      </c>
      <c r="D690" s="121" t="s">
        <v>3202</v>
      </c>
      <c r="E690" s="121" t="s">
        <v>3203</v>
      </c>
      <c r="F690" s="121" t="s">
        <v>3208</v>
      </c>
      <c r="G690" s="121" t="s">
        <v>2040</v>
      </c>
      <c r="H690" s="121" t="s">
        <v>2041</v>
      </c>
      <c r="I690" s="121" t="s">
        <v>2160</v>
      </c>
      <c r="J690" s="121">
        <v>0</v>
      </c>
      <c r="K690" s="121">
        <v>0</v>
      </c>
      <c r="L690" s="121">
        <v>0.125</v>
      </c>
      <c r="M690" s="121">
        <v>0.4</v>
      </c>
      <c r="N690" s="121">
        <v>0</v>
      </c>
      <c r="O690" s="121">
        <v>0.08</v>
      </c>
      <c r="P690" s="121">
        <v>0.5</v>
      </c>
      <c r="Q690" s="121">
        <v>0.52500000000000002</v>
      </c>
      <c r="R690" s="121">
        <v>1.0249999999999999</v>
      </c>
      <c r="S690" s="121">
        <v>0.70079999999999998</v>
      </c>
      <c r="T690" s="121">
        <v>8.9789999999999992</v>
      </c>
    </row>
    <row r="691" spans="1:20">
      <c r="A691" s="121">
        <v>690</v>
      </c>
      <c r="B691" s="121">
        <v>2220356</v>
      </c>
      <c r="C691" s="121" t="s">
        <v>3202</v>
      </c>
      <c r="D691" s="121" t="s">
        <v>3202</v>
      </c>
      <c r="E691" s="121" t="s">
        <v>3203</v>
      </c>
      <c r="F691" s="121" t="s">
        <v>3209</v>
      </c>
      <c r="G691" s="121" t="s">
        <v>3210</v>
      </c>
      <c r="H691" s="121" t="s">
        <v>2041</v>
      </c>
      <c r="I691" s="121" t="s">
        <v>2098</v>
      </c>
      <c r="J691" s="121">
        <v>0</v>
      </c>
      <c r="K691" s="121">
        <v>0</v>
      </c>
      <c r="L691" s="121">
        <v>0</v>
      </c>
      <c r="M691" s="121">
        <v>0.4</v>
      </c>
      <c r="N691" s="121">
        <v>0</v>
      </c>
      <c r="O691" s="121">
        <v>2.38</v>
      </c>
      <c r="P691" s="121">
        <v>0.5</v>
      </c>
      <c r="Q691" s="121">
        <v>0.4</v>
      </c>
      <c r="R691" s="121">
        <v>0.9</v>
      </c>
      <c r="S691" s="121">
        <v>20.848800000000001</v>
      </c>
      <c r="T691" s="121">
        <v>7.8840000000000003</v>
      </c>
    </row>
    <row r="692" spans="1:20">
      <c r="A692" s="121">
        <v>691</v>
      </c>
      <c r="B692" s="121">
        <v>2298116</v>
      </c>
      <c r="C692" s="121" t="s">
        <v>3202</v>
      </c>
      <c r="D692" s="121" t="s">
        <v>3202</v>
      </c>
      <c r="E692" s="121" t="s">
        <v>3203</v>
      </c>
      <c r="F692" s="121" t="s">
        <v>3209</v>
      </c>
      <c r="G692" s="121" t="s">
        <v>2040</v>
      </c>
      <c r="H692" s="121" t="s">
        <v>2041</v>
      </c>
      <c r="I692" s="121" t="s">
        <v>2160</v>
      </c>
      <c r="J692" s="121">
        <v>0</v>
      </c>
      <c r="K692" s="121">
        <v>0</v>
      </c>
      <c r="L692" s="121">
        <v>0.25</v>
      </c>
      <c r="M692" s="121">
        <v>0.4</v>
      </c>
      <c r="N692" s="121">
        <v>0</v>
      </c>
      <c r="O692" s="121">
        <v>1.02</v>
      </c>
      <c r="P692" s="121">
        <v>0.5</v>
      </c>
      <c r="Q692" s="121">
        <v>0.65</v>
      </c>
      <c r="R692" s="121">
        <v>1.1499999999999999</v>
      </c>
      <c r="S692" s="121">
        <v>8.9352</v>
      </c>
      <c r="T692" s="121">
        <v>10.074</v>
      </c>
    </row>
    <row r="693" spans="1:20">
      <c r="A693" s="121">
        <v>692</v>
      </c>
      <c r="B693" s="121">
        <v>2188816</v>
      </c>
      <c r="C693" s="121" t="s">
        <v>3202</v>
      </c>
      <c r="D693" s="121" t="s">
        <v>3202</v>
      </c>
      <c r="E693" s="121" t="s">
        <v>3203</v>
      </c>
      <c r="F693" s="121" t="s">
        <v>3211</v>
      </c>
      <c r="G693" s="121" t="s">
        <v>2040</v>
      </c>
      <c r="H693" s="121" t="s">
        <v>2041</v>
      </c>
      <c r="I693" s="121" t="s">
        <v>2067</v>
      </c>
      <c r="J693" s="121">
        <v>0</v>
      </c>
      <c r="K693" s="121">
        <v>0</v>
      </c>
      <c r="L693" s="121">
        <v>0</v>
      </c>
      <c r="M693" s="121">
        <v>0.3</v>
      </c>
      <c r="N693" s="121">
        <v>0</v>
      </c>
      <c r="O693" s="121">
        <v>0.37</v>
      </c>
      <c r="P693" s="121">
        <v>0.5</v>
      </c>
      <c r="Q693" s="121">
        <v>0.3</v>
      </c>
      <c r="R693" s="121">
        <v>0.8</v>
      </c>
      <c r="S693" s="121">
        <v>3.2412000000000001</v>
      </c>
      <c r="T693" s="121">
        <v>7.008</v>
      </c>
    </row>
    <row r="694" spans="1:20">
      <c r="A694" s="121">
        <v>693</v>
      </c>
      <c r="B694" s="121">
        <v>2247420</v>
      </c>
      <c r="C694" s="121" t="s">
        <v>3202</v>
      </c>
      <c r="D694" s="121" t="s">
        <v>3202</v>
      </c>
      <c r="E694" s="121" t="s">
        <v>3203</v>
      </c>
      <c r="F694" s="121" t="s">
        <v>3212</v>
      </c>
      <c r="G694" s="121" t="s">
        <v>2040</v>
      </c>
      <c r="H694" s="121" t="s">
        <v>2041</v>
      </c>
      <c r="I694" s="121" t="s">
        <v>2098</v>
      </c>
      <c r="J694" s="121">
        <v>0</v>
      </c>
      <c r="K694" s="121">
        <v>0</v>
      </c>
      <c r="L694" s="121">
        <v>0</v>
      </c>
      <c r="M694" s="121">
        <v>0.4</v>
      </c>
      <c r="N694" s="121">
        <v>0</v>
      </c>
      <c r="O694" s="121">
        <v>0.63</v>
      </c>
      <c r="P694" s="121">
        <v>0.5</v>
      </c>
      <c r="Q694" s="121">
        <v>0.4</v>
      </c>
      <c r="R694" s="121">
        <v>0.9</v>
      </c>
      <c r="S694" s="121">
        <v>5.5187999999999997</v>
      </c>
      <c r="T694" s="121">
        <v>7.8840000000000003</v>
      </c>
    </row>
    <row r="695" spans="1:20">
      <c r="A695" s="121">
        <v>694</v>
      </c>
      <c r="B695" s="121">
        <v>2188992</v>
      </c>
      <c r="C695" s="121" t="s">
        <v>3202</v>
      </c>
      <c r="D695" s="121" t="s">
        <v>3202</v>
      </c>
      <c r="E695" s="121" t="s">
        <v>3203</v>
      </c>
      <c r="F695" s="121" t="s">
        <v>3213</v>
      </c>
      <c r="G695" s="121" t="s">
        <v>2040</v>
      </c>
      <c r="H695" s="121" t="s">
        <v>2041</v>
      </c>
      <c r="I695" s="121" t="s">
        <v>2067</v>
      </c>
      <c r="J695" s="121">
        <v>0</v>
      </c>
      <c r="K695" s="121">
        <v>0</v>
      </c>
      <c r="L695" s="121">
        <v>0</v>
      </c>
      <c r="M695" s="121">
        <v>0.3</v>
      </c>
      <c r="N695" s="121">
        <v>0</v>
      </c>
      <c r="O695" s="121">
        <v>1.26</v>
      </c>
      <c r="P695" s="121">
        <v>0.5</v>
      </c>
      <c r="Q695" s="121">
        <v>0.3</v>
      </c>
      <c r="R695" s="121">
        <v>0.8</v>
      </c>
      <c r="S695" s="121">
        <v>11.037599999999999</v>
      </c>
      <c r="T695" s="121">
        <v>7.008</v>
      </c>
    </row>
    <row r="696" spans="1:20">
      <c r="A696" s="121">
        <v>695</v>
      </c>
      <c r="B696" s="121">
        <v>2188993</v>
      </c>
      <c r="C696" s="121" t="s">
        <v>3202</v>
      </c>
      <c r="D696" s="121" t="s">
        <v>3202</v>
      </c>
      <c r="E696" s="121" t="s">
        <v>3203</v>
      </c>
      <c r="F696" s="121" t="s">
        <v>3214</v>
      </c>
      <c r="G696" s="121" t="s">
        <v>2040</v>
      </c>
      <c r="H696" s="121" t="s">
        <v>2041</v>
      </c>
      <c r="I696" s="121" t="s">
        <v>2067</v>
      </c>
      <c r="J696" s="121">
        <v>0</v>
      </c>
      <c r="K696" s="121">
        <v>0</v>
      </c>
      <c r="L696" s="121">
        <v>0</v>
      </c>
      <c r="M696" s="121">
        <v>0.3</v>
      </c>
      <c r="N696" s="121">
        <v>0</v>
      </c>
      <c r="O696" s="121">
        <v>1.26</v>
      </c>
      <c r="P696" s="121">
        <v>0.5</v>
      </c>
      <c r="Q696" s="121">
        <v>0.3</v>
      </c>
      <c r="R696" s="121">
        <v>0.8</v>
      </c>
      <c r="S696" s="121">
        <v>11.037599999999999</v>
      </c>
      <c r="T696" s="121">
        <v>7.008</v>
      </c>
    </row>
    <row r="697" spans="1:20">
      <c r="A697" s="121">
        <v>696</v>
      </c>
      <c r="B697" s="121">
        <v>2188994</v>
      </c>
      <c r="C697" s="121" t="s">
        <v>3202</v>
      </c>
      <c r="D697" s="121" t="s">
        <v>3202</v>
      </c>
      <c r="E697" s="121" t="s">
        <v>3203</v>
      </c>
      <c r="F697" s="121" t="s">
        <v>3215</v>
      </c>
      <c r="G697" s="121" t="s">
        <v>2040</v>
      </c>
      <c r="H697" s="121" t="s">
        <v>2041</v>
      </c>
      <c r="I697" s="121" t="s">
        <v>2067</v>
      </c>
      <c r="J697" s="121">
        <v>0</v>
      </c>
      <c r="K697" s="121">
        <v>0</v>
      </c>
      <c r="L697" s="121">
        <v>0</v>
      </c>
      <c r="M697" s="121">
        <v>0.3</v>
      </c>
      <c r="N697" s="121">
        <v>0</v>
      </c>
      <c r="O697" s="121">
        <v>1.26</v>
      </c>
      <c r="P697" s="121">
        <v>0.5</v>
      </c>
      <c r="Q697" s="121">
        <v>0.3</v>
      </c>
      <c r="R697" s="121">
        <v>0.8</v>
      </c>
      <c r="S697" s="121">
        <v>11.037599999999999</v>
      </c>
      <c r="T697" s="121">
        <v>7.008</v>
      </c>
    </row>
    <row r="698" spans="1:20">
      <c r="A698" s="121">
        <v>697</v>
      </c>
      <c r="B698" s="121">
        <v>2188995</v>
      </c>
      <c r="C698" s="121" t="s">
        <v>3202</v>
      </c>
      <c r="D698" s="121" t="s">
        <v>3202</v>
      </c>
      <c r="E698" s="121" t="s">
        <v>3203</v>
      </c>
      <c r="F698" s="121" t="s">
        <v>3216</v>
      </c>
      <c r="G698" s="121" t="s">
        <v>2040</v>
      </c>
      <c r="H698" s="121" t="s">
        <v>2041</v>
      </c>
      <c r="I698" s="121" t="s">
        <v>2067</v>
      </c>
      <c r="J698" s="121">
        <v>0</v>
      </c>
      <c r="K698" s="121">
        <v>0</v>
      </c>
      <c r="L698" s="121">
        <v>0</v>
      </c>
      <c r="M698" s="121">
        <v>0.3</v>
      </c>
      <c r="N698" s="121">
        <v>0</v>
      </c>
      <c r="O698" s="121">
        <v>1.26</v>
      </c>
      <c r="P698" s="121">
        <v>0.5</v>
      </c>
      <c r="Q698" s="121">
        <v>0.3</v>
      </c>
      <c r="R698" s="121">
        <v>0.8</v>
      </c>
      <c r="S698" s="121">
        <v>11.037599999999999</v>
      </c>
      <c r="T698" s="121">
        <v>7.008</v>
      </c>
    </row>
    <row r="699" spans="1:20">
      <c r="A699" s="121">
        <v>698</v>
      </c>
      <c r="B699" s="121">
        <v>2193547</v>
      </c>
      <c r="C699" s="121" t="s">
        <v>3202</v>
      </c>
      <c r="D699" s="121" t="s">
        <v>3202</v>
      </c>
      <c r="E699" s="121" t="s">
        <v>3203</v>
      </c>
      <c r="F699" s="121" t="s">
        <v>3217</v>
      </c>
      <c r="G699" s="121" t="s">
        <v>2040</v>
      </c>
      <c r="H699" s="121" t="s">
        <v>2041</v>
      </c>
      <c r="I699" s="121" t="s">
        <v>2098</v>
      </c>
      <c r="J699" s="121">
        <v>0</v>
      </c>
      <c r="K699" s="121">
        <v>0</v>
      </c>
      <c r="L699" s="121">
        <v>0</v>
      </c>
      <c r="M699" s="121">
        <v>0.4</v>
      </c>
      <c r="N699" s="121">
        <v>0</v>
      </c>
      <c r="O699" s="121">
        <v>0.94</v>
      </c>
      <c r="P699" s="121">
        <v>0.5</v>
      </c>
      <c r="Q699" s="121">
        <v>0.4</v>
      </c>
      <c r="R699" s="121">
        <v>0.9</v>
      </c>
      <c r="S699" s="121">
        <v>8.2344000000000008</v>
      </c>
      <c r="T699" s="121">
        <v>7.8840000000000003</v>
      </c>
    </row>
    <row r="700" spans="1:20">
      <c r="A700" s="121">
        <v>699</v>
      </c>
      <c r="B700" s="121">
        <v>2285068</v>
      </c>
      <c r="C700" s="121" t="s">
        <v>3202</v>
      </c>
      <c r="D700" s="121" t="s">
        <v>3202</v>
      </c>
      <c r="E700" s="121" t="s">
        <v>3203</v>
      </c>
      <c r="F700" s="121" t="s">
        <v>3218</v>
      </c>
      <c r="G700" s="121" t="s">
        <v>2040</v>
      </c>
      <c r="H700" s="121" t="s">
        <v>2041</v>
      </c>
      <c r="I700" s="121" t="s">
        <v>2067</v>
      </c>
      <c r="J700" s="121">
        <v>0</v>
      </c>
      <c r="K700" s="121">
        <v>0</v>
      </c>
      <c r="L700" s="121">
        <v>0</v>
      </c>
      <c r="M700" s="121">
        <v>0.3</v>
      </c>
      <c r="N700" s="121">
        <v>0</v>
      </c>
      <c r="O700" s="121">
        <v>1.1100000000000001</v>
      </c>
      <c r="P700" s="121">
        <v>0.5</v>
      </c>
      <c r="Q700" s="121">
        <v>0.3</v>
      </c>
      <c r="R700" s="121">
        <v>0.8</v>
      </c>
      <c r="S700" s="121">
        <v>9.7235999999999994</v>
      </c>
      <c r="T700" s="121">
        <v>7.008</v>
      </c>
    </row>
    <row r="701" spans="1:20">
      <c r="A701" s="121">
        <v>700</v>
      </c>
      <c r="B701" s="121">
        <v>2193548</v>
      </c>
      <c r="C701" s="121" t="s">
        <v>3202</v>
      </c>
      <c r="D701" s="121" t="s">
        <v>3202</v>
      </c>
      <c r="E701" s="121" t="s">
        <v>3203</v>
      </c>
      <c r="F701" s="121" t="s">
        <v>3219</v>
      </c>
      <c r="G701" s="121" t="s">
        <v>2040</v>
      </c>
      <c r="H701" s="121" t="s">
        <v>2041</v>
      </c>
      <c r="I701" s="121" t="s">
        <v>2098</v>
      </c>
      <c r="J701" s="121">
        <v>0</v>
      </c>
      <c r="K701" s="121">
        <v>0</v>
      </c>
      <c r="L701" s="121">
        <v>0</v>
      </c>
      <c r="M701" s="121">
        <v>0.4</v>
      </c>
      <c r="N701" s="121">
        <v>0</v>
      </c>
      <c r="O701" s="121">
        <v>0.94</v>
      </c>
      <c r="P701" s="121">
        <v>0.5</v>
      </c>
      <c r="Q701" s="121">
        <v>0.4</v>
      </c>
      <c r="R701" s="121">
        <v>0.9</v>
      </c>
      <c r="S701" s="121">
        <v>8.2344000000000008</v>
      </c>
      <c r="T701" s="121">
        <v>7.8840000000000003</v>
      </c>
    </row>
    <row r="702" spans="1:20">
      <c r="A702" s="121">
        <v>701</v>
      </c>
      <c r="B702" s="121">
        <v>2263963</v>
      </c>
      <c r="C702" s="121" t="s">
        <v>3202</v>
      </c>
      <c r="D702" s="121" t="s">
        <v>3202</v>
      </c>
      <c r="E702" s="121" t="s">
        <v>3203</v>
      </c>
      <c r="F702" s="121" t="s">
        <v>3220</v>
      </c>
      <c r="G702" s="121" t="s">
        <v>2040</v>
      </c>
      <c r="H702" s="121" t="s">
        <v>2041</v>
      </c>
      <c r="I702" s="121" t="s">
        <v>2098</v>
      </c>
      <c r="J702" s="121">
        <v>0</v>
      </c>
      <c r="K702" s="121">
        <v>0</v>
      </c>
      <c r="L702" s="121">
        <v>0.125</v>
      </c>
      <c r="M702" s="121">
        <v>0.4</v>
      </c>
      <c r="N702" s="121">
        <v>0</v>
      </c>
      <c r="O702" s="121">
        <v>0.94</v>
      </c>
      <c r="P702" s="121">
        <v>0.5</v>
      </c>
      <c r="Q702" s="121">
        <v>0.52500000000000002</v>
      </c>
      <c r="R702" s="121">
        <v>1.0249999999999999</v>
      </c>
      <c r="S702" s="121">
        <v>8.2344000000000008</v>
      </c>
      <c r="T702" s="121">
        <v>8.9789999999999992</v>
      </c>
    </row>
    <row r="703" spans="1:20">
      <c r="A703" s="121">
        <v>702</v>
      </c>
      <c r="B703" s="121">
        <v>2278580</v>
      </c>
      <c r="C703" s="121" t="s">
        <v>3202</v>
      </c>
      <c r="D703" s="121" t="s">
        <v>3202</v>
      </c>
      <c r="E703" s="121" t="s">
        <v>3203</v>
      </c>
      <c r="F703" s="121" t="s">
        <v>3221</v>
      </c>
      <c r="G703" s="121" t="s">
        <v>2040</v>
      </c>
      <c r="H703" s="121" t="s">
        <v>2041</v>
      </c>
      <c r="I703" s="121" t="s">
        <v>2098</v>
      </c>
      <c r="J703" s="121">
        <v>0</v>
      </c>
      <c r="K703" s="121">
        <v>0</v>
      </c>
      <c r="L703" s="121">
        <v>0</v>
      </c>
      <c r="M703" s="121">
        <v>0.4</v>
      </c>
      <c r="N703" s="121">
        <v>0</v>
      </c>
      <c r="O703" s="121">
        <v>1.03</v>
      </c>
      <c r="P703" s="121">
        <v>0.5</v>
      </c>
      <c r="Q703" s="121">
        <v>0.4</v>
      </c>
      <c r="R703" s="121">
        <v>0.9</v>
      </c>
      <c r="S703" s="121">
        <v>9.0228000000000002</v>
      </c>
      <c r="T703" s="121">
        <v>7.8840000000000003</v>
      </c>
    </row>
    <row r="704" spans="1:20">
      <c r="A704" s="121">
        <v>703</v>
      </c>
      <c r="B704" s="121">
        <v>2278581</v>
      </c>
      <c r="C704" s="121" t="s">
        <v>3202</v>
      </c>
      <c r="D704" s="121" t="s">
        <v>3202</v>
      </c>
      <c r="E704" s="121" t="s">
        <v>3203</v>
      </c>
      <c r="F704" s="121" t="s">
        <v>3222</v>
      </c>
      <c r="G704" s="121" t="s">
        <v>2040</v>
      </c>
      <c r="H704" s="121" t="s">
        <v>2041</v>
      </c>
      <c r="I704" s="121" t="s">
        <v>2098</v>
      </c>
      <c r="J704" s="121">
        <v>0</v>
      </c>
      <c r="K704" s="121">
        <v>0</v>
      </c>
      <c r="L704" s="121">
        <v>0</v>
      </c>
      <c r="M704" s="121">
        <v>0.4</v>
      </c>
      <c r="N704" s="121">
        <v>0</v>
      </c>
      <c r="O704" s="121">
        <v>1.03</v>
      </c>
      <c r="P704" s="121">
        <v>0.5</v>
      </c>
      <c r="Q704" s="121">
        <v>0.4</v>
      </c>
      <c r="R704" s="121">
        <v>0.9</v>
      </c>
      <c r="S704" s="121">
        <v>9.0228000000000002</v>
      </c>
      <c r="T704" s="121">
        <v>7.8840000000000003</v>
      </c>
    </row>
    <row r="705" spans="1:20">
      <c r="A705" s="121">
        <v>704</v>
      </c>
      <c r="B705" s="121">
        <v>2300250</v>
      </c>
      <c r="C705" s="121" t="s">
        <v>3223</v>
      </c>
      <c r="D705" s="121" t="s">
        <v>3224</v>
      </c>
      <c r="E705" s="121" t="s">
        <v>3225</v>
      </c>
      <c r="F705" s="121" t="s">
        <v>3225</v>
      </c>
      <c r="G705" s="121" t="s">
        <v>2040</v>
      </c>
      <c r="H705" s="121" t="s">
        <v>2056</v>
      </c>
      <c r="I705" s="121" t="s">
        <v>2057</v>
      </c>
      <c r="J705" s="121">
        <v>0</v>
      </c>
      <c r="K705" s="121">
        <v>0</v>
      </c>
      <c r="L705" s="121">
        <v>0</v>
      </c>
      <c r="M705" s="121">
        <v>0.3</v>
      </c>
      <c r="N705" s="121">
        <v>0</v>
      </c>
      <c r="O705" s="121">
        <v>2.38</v>
      </c>
      <c r="P705" s="121">
        <v>0.7</v>
      </c>
      <c r="Q705" s="121">
        <v>0.3</v>
      </c>
      <c r="R705" s="121">
        <v>1</v>
      </c>
      <c r="S705" s="121">
        <v>20.848800000000001</v>
      </c>
      <c r="T705" s="121">
        <v>8.76</v>
      </c>
    </row>
    <row r="706" spans="1:20">
      <c r="A706" s="121">
        <v>705</v>
      </c>
      <c r="B706" s="121">
        <v>2264310</v>
      </c>
      <c r="C706" s="121" t="s">
        <v>3226</v>
      </c>
      <c r="D706" s="121" t="s">
        <v>3227</v>
      </c>
      <c r="E706" s="121" t="s">
        <v>2389</v>
      </c>
      <c r="F706" s="121" t="s">
        <v>3228</v>
      </c>
      <c r="G706" s="121" t="s">
        <v>2040</v>
      </c>
      <c r="H706" s="121" t="s">
        <v>2056</v>
      </c>
      <c r="I706" s="121" t="s">
        <v>2067</v>
      </c>
      <c r="J706" s="121">
        <v>0</v>
      </c>
      <c r="K706" s="121">
        <v>0</v>
      </c>
      <c r="L706" s="121">
        <v>0</v>
      </c>
      <c r="M706" s="121">
        <v>0.3</v>
      </c>
      <c r="N706" s="121">
        <v>0</v>
      </c>
      <c r="O706" s="121">
        <v>2.14</v>
      </c>
      <c r="P706" s="121">
        <v>0.7</v>
      </c>
      <c r="Q706" s="121">
        <v>0.3</v>
      </c>
      <c r="R706" s="121">
        <v>1</v>
      </c>
      <c r="S706" s="121">
        <v>18.746400000000001</v>
      </c>
      <c r="T706" s="121">
        <v>8.76</v>
      </c>
    </row>
    <row r="707" spans="1:20">
      <c r="A707" s="121">
        <v>706</v>
      </c>
      <c r="B707" s="121">
        <v>2306365</v>
      </c>
      <c r="C707" s="121" t="s">
        <v>3229</v>
      </c>
      <c r="D707" s="121" t="s">
        <v>3230</v>
      </c>
      <c r="E707" s="121" t="s">
        <v>3231</v>
      </c>
      <c r="F707" s="121" t="s">
        <v>3232</v>
      </c>
      <c r="G707" s="121" t="s">
        <v>3233</v>
      </c>
      <c r="H707" s="121" t="s">
        <v>2718</v>
      </c>
      <c r="I707" s="121" t="s">
        <v>2057</v>
      </c>
      <c r="J707" s="121">
        <v>0.8</v>
      </c>
      <c r="K707" s="121">
        <v>0.1</v>
      </c>
      <c r="L707" s="121">
        <v>4.8828125E-4</v>
      </c>
      <c r="M707" s="121">
        <v>0.3</v>
      </c>
      <c r="N707" s="121">
        <v>0</v>
      </c>
      <c r="O707" s="121">
        <v>6.22</v>
      </c>
      <c r="P707" s="121">
        <v>3.5</v>
      </c>
      <c r="Q707" s="121">
        <v>1.20048828125</v>
      </c>
      <c r="R707" s="121">
        <v>4.7004882812500002</v>
      </c>
      <c r="S707" s="121">
        <v>54.487200000000001</v>
      </c>
      <c r="T707" s="121">
        <v>41.176277343750002</v>
      </c>
    </row>
    <row r="708" spans="1:20">
      <c r="A708" s="121">
        <v>707</v>
      </c>
      <c r="B708" s="121">
        <v>2252613</v>
      </c>
      <c r="C708" s="121" t="s">
        <v>3229</v>
      </c>
      <c r="D708" s="121" t="s">
        <v>3230</v>
      </c>
      <c r="E708" s="121" t="s">
        <v>3234</v>
      </c>
      <c r="F708" s="121" t="s">
        <v>3235</v>
      </c>
      <c r="G708" s="121" t="s">
        <v>3236</v>
      </c>
      <c r="H708" s="121" t="s">
        <v>2718</v>
      </c>
      <c r="I708" s="121" t="s">
        <v>2160</v>
      </c>
      <c r="J708" s="121">
        <v>4.04</v>
      </c>
      <c r="K708" s="121">
        <v>0.1</v>
      </c>
      <c r="L708" s="121">
        <v>0</v>
      </c>
      <c r="M708" s="121">
        <v>0.4</v>
      </c>
      <c r="N708" s="121">
        <v>0</v>
      </c>
      <c r="O708" s="121">
        <v>0.06</v>
      </c>
      <c r="P708" s="121">
        <v>3.5</v>
      </c>
      <c r="Q708" s="121">
        <v>4.54</v>
      </c>
      <c r="R708" s="121">
        <v>8.0399999999999991</v>
      </c>
      <c r="S708" s="121">
        <v>0.52559999999999996</v>
      </c>
      <c r="T708" s="121">
        <v>70.430400000000006</v>
      </c>
    </row>
    <row r="709" spans="1:20">
      <c r="A709" s="121">
        <v>708</v>
      </c>
      <c r="B709" s="121">
        <v>2198687</v>
      </c>
      <c r="C709" s="121" t="s">
        <v>3237</v>
      </c>
      <c r="D709" s="121" t="s">
        <v>3238</v>
      </c>
      <c r="E709" s="121" t="s">
        <v>3239</v>
      </c>
      <c r="F709" s="121" t="s">
        <v>3240</v>
      </c>
      <c r="G709" s="121" t="s">
        <v>2040</v>
      </c>
      <c r="H709" s="121" t="s">
        <v>2041</v>
      </c>
      <c r="I709" s="121" t="s">
        <v>2042</v>
      </c>
      <c r="J709" s="121">
        <v>0</v>
      </c>
      <c r="K709" s="121">
        <v>0</v>
      </c>
      <c r="L709" s="121">
        <v>0</v>
      </c>
      <c r="M709" s="121">
        <v>0</v>
      </c>
      <c r="N709" s="121">
        <v>0</v>
      </c>
      <c r="O709" s="121">
        <v>0.41</v>
      </c>
      <c r="P709" s="121">
        <v>0.5</v>
      </c>
      <c r="Q709" s="121">
        <v>0</v>
      </c>
      <c r="R709" s="121">
        <v>0.5</v>
      </c>
      <c r="S709" s="121">
        <v>3.5916000000000001</v>
      </c>
      <c r="T709" s="121">
        <v>4.38</v>
      </c>
    </row>
    <row r="710" spans="1:20" ht="43.15">
      <c r="A710" s="121">
        <v>709</v>
      </c>
      <c r="B710" s="121">
        <v>2308739</v>
      </c>
      <c r="C710" s="121" t="s">
        <v>3237</v>
      </c>
      <c r="D710" s="121" t="s">
        <v>3238</v>
      </c>
      <c r="E710" s="122" t="s">
        <v>3241</v>
      </c>
      <c r="F710" s="121" t="s">
        <v>3242</v>
      </c>
      <c r="G710" s="121" t="s">
        <v>3243</v>
      </c>
      <c r="H710" s="121" t="s">
        <v>2041</v>
      </c>
      <c r="I710" s="121" t="s">
        <v>2042</v>
      </c>
      <c r="J710" s="121">
        <v>0</v>
      </c>
      <c r="K710" s="121">
        <v>0</v>
      </c>
      <c r="L710" s="121">
        <v>0</v>
      </c>
      <c r="M710" s="121">
        <v>0</v>
      </c>
      <c r="N710" s="121">
        <v>0</v>
      </c>
      <c r="O710" s="121">
        <v>0.14000000000000001</v>
      </c>
      <c r="P710" s="121">
        <v>0.5</v>
      </c>
      <c r="Q710" s="121">
        <v>0</v>
      </c>
      <c r="R710" s="121">
        <v>0.5</v>
      </c>
      <c r="S710" s="121">
        <v>1.2263999999999999</v>
      </c>
      <c r="T710" s="121">
        <v>4.38</v>
      </c>
    </row>
    <row r="711" spans="1:20">
      <c r="A711" s="121">
        <v>710</v>
      </c>
      <c r="B711" s="121">
        <v>2276364</v>
      </c>
      <c r="C711" s="121" t="s">
        <v>3237</v>
      </c>
      <c r="D711" s="121" t="s">
        <v>3238</v>
      </c>
      <c r="E711" s="121" t="s">
        <v>3244</v>
      </c>
      <c r="F711" s="121" t="s">
        <v>3245</v>
      </c>
      <c r="G711" s="121" t="s">
        <v>2040</v>
      </c>
      <c r="H711" s="121" t="s">
        <v>2041</v>
      </c>
      <c r="I711" s="121" t="s">
        <v>2042</v>
      </c>
      <c r="J711" s="121">
        <v>0</v>
      </c>
      <c r="K711" s="121">
        <v>0</v>
      </c>
      <c r="L711" s="121">
        <v>0</v>
      </c>
      <c r="M711" s="121">
        <v>0</v>
      </c>
      <c r="N711" s="121">
        <v>0</v>
      </c>
      <c r="O711" s="121">
        <v>1.24</v>
      </c>
      <c r="P711" s="121">
        <v>0.5</v>
      </c>
      <c r="Q711" s="121">
        <v>0</v>
      </c>
      <c r="R711" s="121">
        <v>0.5</v>
      </c>
      <c r="S711" s="121">
        <v>10.862399999999999</v>
      </c>
      <c r="T711" s="121">
        <v>4.38</v>
      </c>
    </row>
    <row r="712" spans="1:20">
      <c r="A712" s="121">
        <v>711</v>
      </c>
      <c r="B712" s="121">
        <v>2245913</v>
      </c>
      <c r="C712" s="121" t="s">
        <v>3237</v>
      </c>
      <c r="D712" s="121" t="s">
        <v>3238</v>
      </c>
      <c r="E712" s="121" t="s">
        <v>3246</v>
      </c>
      <c r="F712" s="121" t="s">
        <v>3247</v>
      </c>
      <c r="G712" s="121" t="s">
        <v>3248</v>
      </c>
      <c r="H712" s="121" t="s">
        <v>2041</v>
      </c>
      <c r="I712" s="121" t="s">
        <v>2067</v>
      </c>
      <c r="J712" s="121">
        <v>0</v>
      </c>
      <c r="K712" s="121">
        <v>0</v>
      </c>
      <c r="L712" s="121">
        <v>0</v>
      </c>
      <c r="M712" s="121">
        <v>0.3</v>
      </c>
      <c r="N712" s="121">
        <v>0</v>
      </c>
      <c r="O712" s="121">
        <v>0.63</v>
      </c>
      <c r="P712" s="121">
        <v>0.5</v>
      </c>
      <c r="Q712" s="121">
        <v>0.3</v>
      </c>
      <c r="R712" s="121">
        <v>0.8</v>
      </c>
      <c r="S712" s="121">
        <v>5.5187999999999997</v>
      </c>
      <c r="T712" s="121">
        <v>7.008</v>
      </c>
    </row>
    <row r="713" spans="1:20">
      <c r="A713" s="121">
        <v>712</v>
      </c>
      <c r="B713" s="121">
        <v>2284009</v>
      </c>
      <c r="C713" s="121" t="s">
        <v>3237</v>
      </c>
      <c r="D713" s="121" t="s">
        <v>3238</v>
      </c>
      <c r="E713" s="121" t="s">
        <v>3249</v>
      </c>
      <c r="F713" s="121" t="s">
        <v>3250</v>
      </c>
      <c r="G713" s="121" t="s">
        <v>3251</v>
      </c>
      <c r="H713" s="121" t="s">
        <v>2041</v>
      </c>
      <c r="I713" s="121" t="s">
        <v>2067</v>
      </c>
      <c r="J713" s="121">
        <v>0</v>
      </c>
      <c r="K713" s="121">
        <v>0</v>
      </c>
      <c r="L713" s="121">
        <v>0</v>
      </c>
      <c r="M713" s="121">
        <v>0.3</v>
      </c>
      <c r="N713" s="121">
        <v>0</v>
      </c>
      <c r="O713" s="121">
        <v>1.36</v>
      </c>
      <c r="P713" s="121">
        <v>0.5</v>
      </c>
      <c r="Q713" s="121">
        <v>0.3</v>
      </c>
      <c r="R713" s="121">
        <v>0.8</v>
      </c>
      <c r="S713" s="121">
        <v>11.913600000000001</v>
      </c>
      <c r="T713" s="121">
        <v>7.008</v>
      </c>
    </row>
    <row r="714" spans="1:20">
      <c r="A714" s="121">
        <v>713</v>
      </c>
      <c r="B714" s="121">
        <v>2309747</v>
      </c>
      <c r="C714" s="121" t="s">
        <v>3237</v>
      </c>
      <c r="D714" s="121" t="s">
        <v>3238</v>
      </c>
      <c r="E714" s="121" t="s">
        <v>3252</v>
      </c>
      <c r="F714" s="121" t="s">
        <v>3253</v>
      </c>
      <c r="G714" s="121" t="s">
        <v>2040</v>
      </c>
      <c r="H714" s="121" t="s">
        <v>2041</v>
      </c>
      <c r="I714" s="121" t="s">
        <v>2042</v>
      </c>
      <c r="J714" s="121">
        <v>0</v>
      </c>
      <c r="K714" s="121">
        <v>0</v>
      </c>
      <c r="L714" s="121">
        <v>0</v>
      </c>
      <c r="M714" s="121">
        <v>0</v>
      </c>
      <c r="N714" s="121">
        <v>0</v>
      </c>
      <c r="O714" s="121">
        <v>0.43</v>
      </c>
      <c r="P714" s="121">
        <v>0.5</v>
      </c>
      <c r="Q714" s="121">
        <v>0</v>
      </c>
      <c r="R714" s="121">
        <v>0.5</v>
      </c>
      <c r="S714" s="121">
        <v>3.7667999999999999</v>
      </c>
      <c r="T714" s="121">
        <v>4.38</v>
      </c>
    </row>
    <row r="715" spans="1:20">
      <c r="A715" s="121">
        <v>714</v>
      </c>
      <c r="B715" s="121">
        <v>2248263</v>
      </c>
      <c r="C715" s="121" t="s">
        <v>3237</v>
      </c>
      <c r="D715" s="121" t="s">
        <v>3238</v>
      </c>
      <c r="E715" s="121" t="s">
        <v>3254</v>
      </c>
      <c r="F715" s="121" t="s">
        <v>3254</v>
      </c>
      <c r="G715" s="121" t="s">
        <v>3255</v>
      </c>
      <c r="H715" s="121" t="s">
        <v>2041</v>
      </c>
      <c r="I715" s="121" t="s">
        <v>2067</v>
      </c>
      <c r="J715" s="121">
        <v>0</v>
      </c>
      <c r="K715" s="121">
        <v>0</v>
      </c>
      <c r="L715" s="121">
        <v>0</v>
      </c>
      <c r="M715" s="121">
        <v>0.3</v>
      </c>
      <c r="N715" s="121">
        <v>0</v>
      </c>
      <c r="O715" s="121">
        <v>1.31</v>
      </c>
      <c r="P715" s="121">
        <v>0.5</v>
      </c>
      <c r="Q715" s="121">
        <v>0.3</v>
      </c>
      <c r="R715" s="121">
        <v>0.8</v>
      </c>
      <c r="S715" s="121">
        <v>11.4756</v>
      </c>
      <c r="T715" s="121">
        <v>7.008</v>
      </c>
    </row>
    <row r="716" spans="1:20">
      <c r="A716" s="121">
        <v>715</v>
      </c>
      <c r="B716" s="121">
        <v>2280059</v>
      </c>
      <c r="C716" s="121" t="s">
        <v>3237</v>
      </c>
      <c r="D716" s="121" t="s">
        <v>3238</v>
      </c>
      <c r="E716" s="121" t="s">
        <v>3256</v>
      </c>
      <c r="F716" s="121" t="s">
        <v>3257</v>
      </c>
      <c r="G716" s="121" t="s">
        <v>3258</v>
      </c>
      <c r="H716" s="121" t="s">
        <v>2041</v>
      </c>
      <c r="I716" s="121" t="s">
        <v>2042</v>
      </c>
      <c r="J716" s="121">
        <v>0</v>
      </c>
      <c r="K716" s="121">
        <v>0</v>
      </c>
      <c r="L716" s="121">
        <v>0</v>
      </c>
      <c r="M716" s="121">
        <v>0</v>
      </c>
      <c r="N716" s="121">
        <v>0</v>
      </c>
      <c r="O716" s="121">
        <v>0.13</v>
      </c>
      <c r="P716" s="121">
        <v>0.5</v>
      </c>
      <c r="Q716" s="121">
        <v>0</v>
      </c>
      <c r="R716" s="121">
        <v>0.5</v>
      </c>
      <c r="S716" s="121">
        <v>1.1388</v>
      </c>
      <c r="T716" s="121">
        <v>4.38</v>
      </c>
    </row>
    <row r="717" spans="1:20">
      <c r="A717" s="121">
        <v>716</v>
      </c>
      <c r="B717" s="121">
        <v>2277187</v>
      </c>
      <c r="C717" s="121" t="s">
        <v>3237</v>
      </c>
      <c r="D717" s="121" t="s">
        <v>3238</v>
      </c>
      <c r="E717" s="121" t="s">
        <v>3259</v>
      </c>
      <c r="F717" s="121" t="s">
        <v>3260</v>
      </c>
      <c r="G717" s="121" t="s">
        <v>3261</v>
      </c>
      <c r="H717" s="121" t="s">
        <v>2041</v>
      </c>
      <c r="I717" s="121" t="s">
        <v>2042</v>
      </c>
      <c r="J717" s="121">
        <v>0</v>
      </c>
      <c r="K717" s="121">
        <v>0</v>
      </c>
      <c r="L717" s="121">
        <v>0</v>
      </c>
      <c r="M717" s="121">
        <v>0</v>
      </c>
      <c r="N717" s="121">
        <v>0</v>
      </c>
      <c r="O717" s="121">
        <v>0.63</v>
      </c>
      <c r="P717" s="121">
        <v>0.5</v>
      </c>
      <c r="Q717" s="121">
        <v>0</v>
      </c>
      <c r="R717" s="121">
        <v>0.5</v>
      </c>
      <c r="S717" s="121">
        <v>5.5187999999999997</v>
      </c>
      <c r="T717" s="121">
        <v>4.38</v>
      </c>
    </row>
    <row r="718" spans="1:20" ht="72">
      <c r="A718" s="121">
        <v>717</v>
      </c>
      <c r="B718" s="121">
        <v>2207804</v>
      </c>
      <c r="C718" s="121" t="s">
        <v>3237</v>
      </c>
      <c r="D718" s="121" t="s">
        <v>3238</v>
      </c>
      <c r="E718" s="122" t="s">
        <v>3262</v>
      </c>
      <c r="F718" s="121" t="s">
        <v>3263</v>
      </c>
      <c r="G718" s="121" t="s">
        <v>2040</v>
      </c>
      <c r="H718" s="121" t="s">
        <v>2041</v>
      </c>
      <c r="I718" s="121" t="s">
        <v>2042</v>
      </c>
      <c r="J718" s="121">
        <v>0</v>
      </c>
      <c r="K718" s="121">
        <v>0</v>
      </c>
      <c r="L718" s="121">
        <v>0</v>
      </c>
      <c r="M718" s="121">
        <v>0</v>
      </c>
      <c r="N718" s="121">
        <v>0</v>
      </c>
      <c r="O718" s="121">
        <v>0.71</v>
      </c>
      <c r="P718" s="121">
        <v>0.5</v>
      </c>
      <c r="Q718" s="121">
        <v>0</v>
      </c>
      <c r="R718" s="121">
        <v>0.5</v>
      </c>
      <c r="S718" s="121">
        <v>6.2195999999999998</v>
      </c>
      <c r="T718" s="121">
        <v>4.38</v>
      </c>
    </row>
    <row r="719" spans="1:20">
      <c r="A719" s="121">
        <v>718</v>
      </c>
      <c r="B719" s="121">
        <v>2257959</v>
      </c>
      <c r="C719" s="121" t="s">
        <v>3237</v>
      </c>
      <c r="D719" s="121" t="s">
        <v>3238</v>
      </c>
      <c r="E719" s="121" t="s">
        <v>3264</v>
      </c>
      <c r="F719" s="121" t="s">
        <v>3265</v>
      </c>
      <c r="G719" s="121" t="s">
        <v>2040</v>
      </c>
      <c r="H719" s="121" t="s">
        <v>2041</v>
      </c>
      <c r="I719" s="121" t="s">
        <v>2042</v>
      </c>
      <c r="J719" s="121">
        <v>0</v>
      </c>
      <c r="K719" s="121">
        <v>0</v>
      </c>
      <c r="L719" s="121">
        <v>0</v>
      </c>
      <c r="M719" s="121">
        <v>0</v>
      </c>
      <c r="N719" s="121">
        <v>0</v>
      </c>
      <c r="O719" s="121">
        <v>0.42</v>
      </c>
      <c r="P719" s="121">
        <v>0.5</v>
      </c>
      <c r="Q719" s="121">
        <v>0</v>
      </c>
      <c r="R719" s="121">
        <v>0.5</v>
      </c>
      <c r="S719" s="121">
        <v>3.6791999999999998</v>
      </c>
      <c r="T719" s="121">
        <v>4.38</v>
      </c>
    </row>
    <row r="720" spans="1:20">
      <c r="A720" s="121">
        <v>719</v>
      </c>
      <c r="B720" s="121">
        <v>2285560</v>
      </c>
      <c r="C720" s="121" t="s">
        <v>3237</v>
      </c>
      <c r="D720" s="121" t="s">
        <v>3238</v>
      </c>
      <c r="E720" s="121" t="s">
        <v>3266</v>
      </c>
      <c r="F720" s="121" t="s">
        <v>3267</v>
      </c>
      <c r="G720" s="121" t="s">
        <v>3268</v>
      </c>
      <c r="H720" s="121" t="s">
        <v>2041</v>
      </c>
      <c r="I720" s="121" t="s">
        <v>2067</v>
      </c>
      <c r="J720" s="121">
        <v>0</v>
      </c>
      <c r="K720" s="121">
        <v>0</v>
      </c>
      <c r="L720" s="121">
        <v>0</v>
      </c>
      <c r="M720" s="121">
        <v>0.3</v>
      </c>
      <c r="N720" s="121">
        <v>0</v>
      </c>
      <c r="O720" s="121">
        <v>0.28999999999999998</v>
      </c>
      <c r="P720" s="121">
        <v>0.5</v>
      </c>
      <c r="Q720" s="121">
        <v>0.3</v>
      </c>
      <c r="R720" s="121">
        <v>0.8</v>
      </c>
      <c r="S720" s="121">
        <v>2.5404</v>
      </c>
      <c r="T720" s="121">
        <v>7.008</v>
      </c>
    </row>
    <row r="721" spans="1:20">
      <c r="A721" s="121">
        <v>720</v>
      </c>
      <c r="B721" s="121">
        <v>2266663</v>
      </c>
      <c r="C721" s="121" t="s">
        <v>3237</v>
      </c>
      <c r="D721" s="121" t="s">
        <v>3238</v>
      </c>
      <c r="E721" s="121" t="s">
        <v>3269</v>
      </c>
      <c r="F721" s="121" t="s">
        <v>3270</v>
      </c>
      <c r="G721" s="121" t="s">
        <v>2040</v>
      </c>
      <c r="H721" s="121" t="s">
        <v>2041</v>
      </c>
      <c r="I721" s="121" t="s">
        <v>2042</v>
      </c>
      <c r="J721" s="121">
        <v>0</v>
      </c>
      <c r="K721" s="121">
        <v>0</v>
      </c>
      <c r="L721" s="121">
        <v>0</v>
      </c>
      <c r="M721" s="121">
        <v>0</v>
      </c>
      <c r="N721" s="121">
        <v>0</v>
      </c>
      <c r="O721" s="121">
        <v>0.45</v>
      </c>
      <c r="P721" s="121">
        <v>0.5</v>
      </c>
      <c r="Q721" s="121">
        <v>0</v>
      </c>
      <c r="R721" s="121">
        <v>0.5</v>
      </c>
      <c r="S721" s="121">
        <v>3.9420000000000002</v>
      </c>
      <c r="T721" s="121">
        <v>4.38</v>
      </c>
    </row>
    <row r="722" spans="1:20" ht="187.15">
      <c r="A722" s="121">
        <v>721</v>
      </c>
      <c r="B722" s="121">
        <v>2205065</v>
      </c>
      <c r="C722" s="121" t="s">
        <v>3237</v>
      </c>
      <c r="D722" s="121" t="s">
        <v>3238</v>
      </c>
      <c r="E722" s="122" t="s">
        <v>3271</v>
      </c>
      <c r="F722" s="121" t="s">
        <v>3272</v>
      </c>
      <c r="G722" s="121" t="s">
        <v>2040</v>
      </c>
      <c r="H722" s="121" t="s">
        <v>2041</v>
      </c>
      <c r="I722" s="121" t="s">
        <v>2042</v>
      </c>
      <c r="J722" s="121">
        <v>0</v>
      </c>
      <c r="K722" s="121">
        <v>0</v>
      </c>
      <c r="L722" s="121">
        <v>0</v>
      </c>
      <c r="M722" s="121">
        <v>0</v>
      </c>
      <c r="N722" s="121">
        <v>0</v>
      </c>
      <c r="O722" s="121">
        <v>0.63</v>
      </c>
      <c r="P722" s="121">
        <v>0.5</v>
      </c>
      <c r="Q722" s="121">
        <v>0</v>
      </c>
      <c r="R722" s="121">
        <v>0.5</v>
      </c>
      <c r="S722" s="121">
        <v>5.5187999999999997</v>
      </c>
      <c r="T722" s="121">
        <v>4.38</v>
      </c>
    </row>
    <row r="723" spans="1:20">
      <c r="A723" s="121">
        <v>722</v>
      </c>
      <c r="B723" s="121">
        <v>2269422</v>
      </c>
      <c r="C723" s="121" t="s">
        <v>3237</v>
      </c>
      <c r="D723" s="121" t="s">
        <v>3238</v>
      </c>
      <c r="E723" s="121" t="s">
        <v>3273</v>
      </c>
      <c r="F723" s="121" t="s">
        <v>3274</v>
      </c>
      <c r="G723" s="121" t="s">
        <v>2040</v>
      </c>
      <c r="H723" s="121" t="s">
        <v>2041</v>
      </c>
      <c r="I723" s="121" t="s">
        <v>2042</v>
      </c>
      <c r="J723" s="121">
        <v>0</v>
      </c>
      <c r="K723" s="121">
        <v>0</v>
      </c>
      <c r="L723" s="121">
        <v>0</v>
      </c>
      <c r="M723" s="121">
        <v>0</v>
      </c>
      <c r="N723" s="121">
        <v>0</v>
      </c>
      <c r="O723" s="121">
        <v>2.71</v>
      </c>
      <c r="P723" s="121">
        <v>0.5</v>
      </c>
      <c r="Q723" s="121">
        <v>0</v>
      </c>
      <c r="R723" s="121">
        <v>0.5</v>
      </c>
      <c r="S723" s="121">
        <v>23.739599999999999</v>
      </c>
      <c r="T723" s="121">
        <v>4.38</v>
      </c>
    </row>
    <row r="724" spans="1:20">
      <c r="A724" s="121">
        <v>723</v>
      </c>
      <c r="B724" s="121">
        <v>2283997</v>
      </c>
      <c r="C724" s="121" t="s">
        <v>3275</v>
      </c>
      <c r="D724" s="121" t="s">
        <v>3276</v>
      </c>
      <c r="E724" s="121" t="s">
        <v>3277</v>
      </c>
      <c r="F724" s="121" t="s">
        <v>3277</v>
      </c>
      <c r="G724" s="121" t="s">
        <v>3278</v>
      </c>
      <c r="H724" s="121" t="s">
        <v>2056</v>
      </c>
      <c r="I724" s="121" t="s">
        <v>2057</v>
      </c>
      <c r="J724" s="121">
        <v>0</v>
      </c>
      <c r="K724" s="121">
        <v>0</v>
      </c>
      <c r="L724" s="121">
        <v>0</v>
      </c>
      <c r="M724" s="121">
        <v>0.3</v>
      </c>
      <c r="N724" s="121">
        <v>0</v>
      </c>
      <c r="O724" s="121">
        <v>3.6</v>
      </c>
      <c r="P724" s="121">
        <v>0.7</v>
      </c>
      <c r="Q724" s="121">
        <v>0.3</v>
      </c>
      <c r="R724" s="121">
        <v>1</v>
      </c>
      <c r="S724" s="121">
        <v>31.536000000000001</v>
      </c>
      <c r="T724" s="121">
        <v>8.76</v>
      </c>
    </row>
    <row r="725" spans="1:20">
      <c r="A725" s="121">
        <v>724</v>
      </c>
      <c r="B725" s="121">
        <v>2242991</v>
      </c>
      <c r="C725" s="121" t="s">
        <v>3275</v>
      </c>
      <c r="D725" s="121" t="s">
        <v>3276</v>
      </c>
      <c r="E725" s="121" t="s">
        <v>3279</v>
      </c>
      <c r="F725" s="121" t="s">
        <v>3280</v>
      </c>
      <c r="G725" s="121" t="s">
        <v>2040</v>
      </c>
      <c r="H725" s="121" t="s">
        <v>2056</v>
      </c>
      <c r="I725" s="121" t="s">
        <v>2057</v>
      </c>
      <c r="J725" s="121">
        <v>0</v>
      </c>
      <c r="K725" s="121">
        <v>0</v>
      </c>
      <c r="L725" s="121">
        <v>0</v>
      </c>
      <c r="M725" s="121">
        <v>0.3</v>
      </c>
      <c r="N725" s="121">
        <v>0</v>
      </c>
      <c r="O725" s="121">
        <v>4.38</v>
      </c>
      <c r="P725" s="121">
        <v>0.7</v>
      </c>
      <c r="Q725" s="121">
        <v>0.3</v>
      </c>
      <c r="R725" s="121">
        <v>1</v>
      </c>
      <c r="S725" s="121">
        <v>38.3688</v>
      </c>
      <c r="T725" s="121">
        <v>8.76</v>
      </c>
    </row>
    <row r="726" spans="1:20">
      <c r="A726" s="121">
        <v>725</v>
      </c>
      <c r="B726" s="121">
        <v>2242992</v>
      </c>
      <c r="C726" s="121" t="s">
        <v>3275</v>
      </c>
      <c r="D726" s="121" t="s">
        <v>3276</v>
      </c>
      <c r="E726" s="121" t="s">
        <v>3281</v>
      </c>
      <c r="F726" s="121" t="s">
        <v>3282</v>
      </c>
      <c r="G726" s="121" t="s">
        <v>2040</v>
      </c>
      <c r="H726" s="121" t="s">
        <v>2056</v>
      </c>
      <c r="I726" s="121" t="s">
        <v>2057</v>
      </c>
      <c r="J726" s="121">
        <v>0</v>
      </c>
      <c r="K726" s="121">
        <v>0</v>
      </c>
      <c r="L726" s="121">
        <v>0</v>
      </c>
      <c r="M726" s="121">
        <v>0.3</v>
      </c>
      <c r="N726" s="121">
        <v>0</v>
      </c>
      <c r="O726" s="121">
        <v>4.38</v>
      </c>
      <c r="P726" s="121">
        <v>0.7</v>
      </c>
      <c r="Q726" s="121">
        <v>0.3</v>
      </c>
      <c r="R726" s="121">
        <v>1</v>
      </c>
      <c r="S726" s="121">
        <v>38.3688</v>
      </c>
      <c r="T726" s="121">
        <v>8.76</v>
      </c>
    </row>
    <row r="727" spans="1:20">
      <c r="A727" s="121">
        <v>726</v>
      </c>
      <c r="B727" s="121">
        <v>2242993</v>
      </c>
      <c r="C727" s="121" t="s">
        <v>3275</v>
      </c>
      <c r="D727" s="121" t="s">
        <v>3276</v>
      </c>
      <c r="E727" s="121" t="s">
        <v>3281</v>
      </c>
      <c r="F727" s="121" t="s">
        <v>3283</v>
      </c>
      <c r="G727" s="121" t="s">
        <v>2040</v>
      </c>
      <c r="H727" s="121" t="s">
        <v>2056</v>
      </c>
      <c r="I727" s="121" t="s">
        <v>2057</v>
      </c>
      <c r="J727" s="121">
        <v>0</v>
      </c>
      <c r="K727" s="121">
        <v>0</v>
      </c>
      <c r="L727" s="121">
        <v>0</v>
      </c>
      <c r="M727" s="121">
        <v>0.3</v>
      </c>
      <c r="N727" s="121">
        <v>0</v>
      </c>
      <c r="O727" s="121">
        <v>4.38</v>
      </c>
      <c r="P727" s="121">
        <v>0.7</v>
      </c>
      <c r="Q727" s="121">
        <v>0.3</v>
      </c>
      <c r="R727" s="121">
        <v>1</v>
      </c>
      <c r="S727" s="121">
        <v>38.3688</v>
      </c>
      <c r="T727" s="121">
        <v>8.76</v>
      </c>
    </row>
    <row r="728" spans="1:20">
      <c r="A728" s="121">
        <v>727</v>
      </c>
      <c r="B728" s="121">
        <v>2252977</v>
      </c>
      <c r="C728" s="121" t="s">
        <v>1201</v>
      </c>
      <c r="D728" s="121" t="s">
        <v>1202</v>
      </c>
      <c r="E728" s="121" t="s">
        <v>3284</v>
      </c>
      <c r="F728" s="121" t="s">
        <v>3284</v>
      </c>
      <c r="G728" s="121" t="s">
        <v>2040</v>
      </c>
      <c r="H728" s="121" t="s">
        <v>3010</v>
      </c>
      <c r="I728" s="121" t="s">
        <v>2057</v>
      </c>
      <c r="J728" s="121">
        <v>0</v>
      </c>
      <c r="K728" s="121">
        <v>0.1</v>
      </c>
      <c r="L728" s="121">
        <v>7.32421875E-4</v>
      </c>
      <c r="M728" s="121">
        <v>0.3</v>
      </c>
      <c r="N728" s="121">
        <v>0</v>
      </c>
      <c r="O728" s="121">
        <v>0.84</v>
      </c>
      <c r="P728" s="121">
        <v>0.4</v>
      </c>
      <c r="Q728" s="121">
        <v>0.40073242187500002</v>
      </c>
      <c r="R728" s="121">
        <v>0.80073242187500004</v>
      </c>
      <c r="S728" s="121">
        <v>7.3583999999999996</v>
      </c>
      <c r="T728" s="121">
        <v>7.0144160156249997</v>
      </c>
    </row>
    <row r="729" spans="1:20">
      <c r="A729" s="121">
        <v>728</v>
      </c>
      <c r="B729" s="121">
        <v>2256287</v>
      </c>
      <c r="C729" s="121" t="s">
        <v>1201</v>
      </c>
      <c r="D729" s="121" t="s">
        <v>1202</v>
      </c>
      <c r="E729" s="121" t="s">
        <v>3285</v>
      </c>
      <c r="F729" s="121" t="s">
        <v>3285</v>
      </c>
      <c r="G729" s="121" t="s">
        <v>2040</v>
      </c>
      <c r="H729" s="121" t="s">
        <v>2378</v>
      </c>
      <c r="I729" s="121" t="s">
        <v>2057</v>
      </c>
      <c r="J729" s="121">
        <v>0</v>
      </c>
      <c r="K729" s="121">
        <v>0.1</v>
      </c>
      <c r="L729" s="121">
        <v>0.61328125</v>
      </c>
      <c r="M729" s="121">
        <v>0.3</v>
      </c>
      <c r="N729" s="121">
        <v>0</v>
      </c>
      <c r="O729" s="121">
        <v>0.76</v>
      </c>
      <c r="P729" s="121">
        <v>0.6</v>
      </c>
      <c r="Q729" s="121">
        <v>1.0132812499999999</v>
      </c>
      <c r="R729" s="121">
        <v>1.61328125</v>
      </c>
      <c r="S729" s="121">
        <v>6.6576000000000004</v>
      </c>
      <c r="T729" s="121">
        <v>14.13234375</v>
      </c>
    </row>
    <row r="730" spans="1:20">
      <c r="A730" s="121">
        <v>729</v>
      </c>
      <c r="B730" s="121">
        <v>2252979</v>
      </c>
      <c r="C730" s="121" t="s">
        <v>1201</v>
      </c>
      <c r="D730" s="121" t="s">
        <v>1208</v>
      </c>
      <c r="E730" s="121" t="s">
        <v>3284</v>
      </c>
      <c r="F730" s="121" t="s">
        <v>3284</v>
      </c>
      <c r="G730" s="121" t="s">
        <v>2040</v>
      </c>
      <c r="H730" s="121" t="s">
        <v>3010</v>
      </c>
      <c r="I730" s="121" t="s">
        <v>2057</v>
      </c>
      <c r="J730" s="121">
        <v>0</v>
      </c>
      <c r="K730" s="121">
        <v>0.1</v>
      </c>
      <c r="L730" s="121">
        <v>7.32421875E-4</v>
      </c>
      <c r="M730" s="121">
        <v>0.3</v>
      </c>
      <c r="N730" s="121">
        <v>0</v>
      </c>
      <c r="O730" s="121">
        <v>0.84</v>
      </c>
      <c r="P730" s="121">
        <v>0.4</v>
      </c>
      <c r="Q730" s="121">
        <v>0.40073242187500002</v>
      </c>
      <c r="R730" s="121">
        <v>0.80073242187500004</v>
      </c>
      <c r="S730" s="121">
        <v>7.3583999999999996</v>
      </c>
      <c r="T730" s="121">
        <v>7.0144160156249997</v>
      </c>
    </row>
    <row r="731" spans="1:20">
      <c r="A731" s="121">
        <v>730</v>
      </c>
      <c r="B731" s="121">
        <v>2256288</v>
      </c>
      <c r="C731" s="121" t="s">
        <v>1201</v>
      </c>
      <c r="D731" s="121" t="s">
        <v>1208</v>
      </c>
      <c r="E731" s="121" t="s">
        <v>3285</v>
      </c>
      <c r="F731" s="121" t="s">
        <v>3285</v>
      </c>
      <c r="G731" s="121" t="s">
        <v>2040</v>
      </c>
      <c r="H731" s="121" t="s">
        <v>2378</v>
      </c>
      <c r="I731" s="121" t="s">
        <v>2057</v>
      </c>
      <c r="J731" s="121">
        <v>0</v>
      </c>
      <c r="K731" s="121">
        <v>0.1</v>
      </c>
      <c r="L731" s="121">
        <v>0.61328125</v>
      </c>
      <c r="M731" s="121">
        <v>0.3</v>
      </c>
      <c r="N731" s="121">
        <v>0</v>
      </c>
      <c r="O731" s="121">
        <v>0.76</v>
      </c>
      <c r="P731" s="121">
        <v>0.6</v>
      </c>
      <c r="Q731" s="121">
        <v>1.0132812499999999</v>
      </c>
      <c r="R731" s="121">
        <v>1.61328125</v>
      </c>
      <c r="S731" s="121">
        <v>6.6576000000000004</v>
      </c>
      <c r="T731" s="121">
        <v>14.13234375</v>
      </c>
    </row>
    <row r="732" spans="1:20">
      <c r="A732" s="121">
        <v>731</v>
      </c>
      <c r="B732" s="121">
        <v>2252976</v>
      </c>
      <c r="C732" s="121" t="s">
        <v>1201</v>
      </c>
      <c r="D732" s="121" t="s">
        <v>1417</v>
      </c>
      <c r="E732" s="121" t="s">
        <v>3286</v>
      </c>
      <c r="F732" s="121" t="s">
        <v>3286</v>
      </c>
      <c r="G732" s="121" t="s">
        <v>2040</v>
      </c>
      <c r="H732" s="121" t="s">
        <v>3010</v>
      </c>
      <c r="I732" s="121" t="s">
        <v>2057</v>
      </c>
      <c r="J732" s="121">
        <v>0</v>
      </c>
      <c r="K732" s="121">
        <v>0.1</v>
      </c>
      <c r="L732" s="121">
        <v>7.32421875E-4</v>
      </c>
      <c r="M732" s="121">
        <v>0.3</v>
      </c>
      <c r="N732" s="121">
        <v>0</v>
      </c>
      <c r="O732" s="121">
        <v>0.84</v>
      </c>
      <c r="P732" s="121">
        <v>0.4</v>
      </c>
      <c r="Q732" s="121">
        <v>0.40073242187500002</v>
      </c>
      <c r="R732" s="121">
        <v>0.80073242187500004</v>
      </c>
      <c r="S732" s="121">
        <v>7.3583999999999996</v>
      </c>
      <c r="T732" s="121">
        <v>7.0144160156249997</v>
      </c>
    </row>
    <row r="733" spans="1:20">
      <c r="A733" s="121">
        <v>732</v>
      </c>
      <c r="B733" s="121">
        <v>2256285</v>
      </c>
      <c r="C733" s="121" t="s">
        <v>1201</v>
      </c>
      <c r="D733" s="121" t="s">
        <v>1417</v>
      </c>
      <c r="E733" s="121" t="s">
        <v>3287</v>
      </c>
      <c r="F733" s="121" t="s">
        <v>3287</v>
      </c>
      <c r="G733" s="121" t="s">
        <v>2040</v>
      </c>
      <c r="H733" s="121" t="s">
        <v>2378</v>
      </c>
      <c r="I733" s="121" t="s">
        <v>2057</v>
      </c>
      <c r="J733" s="121">
        <v>0</v>
      </c>
      <c r="K733" s="121">
        <v>0.1</v>
      </c>
      <c r="L733" s="121">
        <v>0.61328125</v>
      </c>
      <c r="M733" s="121">
        <v>0.3</v>
      </c>
      <c r="N733" s="121">
        <v>0</v>
      </c>
      <c r="O733" s="121">
        <v>0.76</v>
      </c>
      <c r="P733" s="121">
        <v>0.6</v>
      </c>
      <c r="Q733" s="121">
        <v>1.0132812499999999</v>
      </c>
      <c r="R733" s="121">
        <v>1.61328125</v>
      </c>
      <c r="S733" s="121">
        <v>6.6576000000000004</v>
      </c>
      <c r="T733" s="121">
        <v>14.13234375</v>
      </c>
    </row>
    <row r="734" spans="1:20">
      <c r="A734" s="121">
        <v>733</v>
      </c>
      <c r="B734" s="121">
        <v>2192161</v>
      </c>
      <c r="C734" s="121" t="s">
        <v>1201</v>
      </c>
      <c r="D734" s="121" t="s">
        <v>1417</v>
      </c>
      <c r="E734" s="121" t="s">
        <v>3288</v>
      </c>
      <c r="F734" s="121" t="s">
        <v>3288</v>
      </c>
      <c r="G734" s="121" t="s">
        <v>2040</v>
      </c>
      <c r="H734" s="121" t="s">
        <v>2162</v>
      </c>
      <c r="I734" s="121" t="s">
        <v>2057</v>
      </c>
      <c r="J734" s="121">
        <v>0.8</v>
      </c>
      <c r="K734" s="121">
        <v>0</v>
      </c>
      <c r="L734" s="121">
        <v>0</v>
      </c>
      <c r="M734" s="121">
        <v>0.3</v>
      </c>
      <c r="N734" s="121">
        <v>0</v>
      </c>
      <c r="O734" s="121">
        <v>2.78</v>
      </c>
      <c r="P734" s="121">
        <v>0.3</v>
      </c>
      <c r="Q734" s="121">
        <v>1.1000000000000001</v>
      </c>
      <c r="R734" s="121">
        <v>1.4</v>
      </c>
      <c r="S734" s="121">
        <v>24.352799999999998</v>
      </c>
      <c r="T734" s="121">
        <v>12.263999999999999</v>
      </c>
    </row>
    <row r="735" spans="1:20">
      <c r="A735" s="121">
        <v>734</v>
      </c>
      <c r="B735" s="121">
        <v>2252978</v>
      </c>
      <c r="C735" s="121" t="s">
        <v>1201</v>
      </c>
      <c r="D735" s="121" t="s">
        <v>1556</v>
      </c>
      <c r="E735" s="121" t="s">
        <v>3284</v>
      </c>
      <c r="F735" s="121" t="s">
        <v>3284</v>
      </c>
      <c r="G735" s="121" t="s">
        <v>2040</v>
      </c>
      <c r="H735" s="121" t="s">
        <v>3010</v>
      </c>
      <c r="I735" s="121" t="s">
        <v>2057</v>
      </c>
      <c r="J735" s="121">
        <v>0</v>
      </c>
      <c r="K735" s="121">
        <v>0.1</v>
      </c>
      <c r="L735" s="121">
        <v>7.32421875E-4</v>
      </c>
      <c r="M735" s="121">
        <v>0.3</v>
      </c>
      <c r="N735" s="121">
        <v>0</v>
      </c>
      <c r="O735" s="121">
        <v>0.84</v>
      </c>
      <c r="P735" s="121">
        <v>0.4</v>
      </c>
      <c r="Q735" s="121">
        <v>0.40073242187500002</v>
      </c>
      <c r="R735" s="121">
        <v>0.80073242187500004</v>
      </c>
      <c r="S735" s="121">
        <v>7.3583999999999996</v>
      </c>
      <c r="T735" s="121">
        <v>7.0144160156249997</v>
      </c>
    </row>
    <row r="736" spans="1:20">
      <c r="A736" s="121">
        <v>735</v>
      </c>
      <c r="B736" s="121">
        <v>2256286</v>
      </c>
      <c r="C736" s="121" t="s">
        <v>1201</v>
      </c>
      <c r="D736" s="121" t="s">
        <v>1556</v>
      </c>
      <c r="E736" s="121" t="s">
        <v>3285</v>
      </c>
      <c r="F736" s="121" t="s">
        <v>3285</v>
      </c>
      <c r="G736" s="121" t="s">
        <v>2040</v>
      </c>
      <c r="H736" s="121" t="s">
        <v>2378</v>
      </c>
      <c r="I736" s="121" t="s">
        <v>2057</v>
      </c>
      <c r="J736" s="121">
        <v>0</v>
      </c>
      <c r="K736" s="121">
        <v>0.1</v>
      </c>
      <c r="L736" s="121">
        <v>0.61328125</v>
      </c>
      <c r="M736" s="121">
        <v>0.3</v>
      </c>
      <c r="N736" s="121">
        <v>0</v>
      </c>
      <c r="O736" s="121">
        <v>0.76</v>
      </c>
      <c r="P736" s="121">
        <v>0.6</v>
      </c>
      <c r="Q736" s="121">
        <v>1.0132812499999999</v>
      </c>
      <c r="R736" s="121">
        <v>1.61328125</v>
      </c>
      <c r="S736" s="121">
        <v>6.6576000000000004</v>
      </c>
      <c r="T736" s="121">
        <v>14.13234375</v>
      </c>
    </row>
    <row r="737" spans="1:20">
      <c r="A737" s="121">
        <v>736</v>
      </c>
      <c r="B737" s="121">
        <v>2206726</v>
      </c>
      <c r="C737" s="121" t="s">
        <v>3289</v>
      </c>
      <c r="D737" s="121" t="s">
        <v>3290</v>
      </c>
      <c r="E737" s="121" t="s">
        <v>3291</v>
      </c>
      <c r="F737" s="121" t="s">
        <v>3291</v>
      </c>
      <c r="G737" s="121" t="s">
        <v>2040</v>
      </c>
      <c r="H737" s="121" t="s">
        <v>2056</v>
      </c>
      <c r="I737" s="121" t="s">
        <v>2057</v>
      </c>
      <c r="J737" s="121">
        <v>0</v>
      </c>
      <c r="K737" s="121">
        <v>0</v>
      </c>
      <c r="L737" s="121">
        <v>0</v>
      </c>
      <c r="M737" s="121">
        <v>0.3</v>
      </c>
      <c r="N737" s="121">
        <v>0</v>
      </c>
      <c r="O737" s="121">
        <v>4.8899999999999997</v>
      </c>
      <c r="P737" s="121">
        <v>0.7</v>
      </c>
      <c r="Q737" s="121">
        <v>0.3</v>
      </c>
      <c r="R737" s="121">
        <v>1</v>
      </c>
      <c r="S737" s="121">
        <v>42.836399999999998</v>
      </c>
      <c r="T737" s="121">
        <v>8.76</v>
      </c>
    </row>
    <row r="738" spans="1:20">
      <c r="A738" s="121">
        <v>737</v>
      </c>
      <c r="B738" s="121">
        <v>2233205</v>
      </c>
      <c r="C738" s="121" t="s">
        <v>3289</v>
      </c>
      <c r="D738" s="121" t="s">
        <v>3290</v>
      </c>
      <c r="E738" s="121" t="s">
        <v>3292</v>
      </c>
      <c r="F738" s="121" t="s">
        <v>3292</v>
      </c>
      <c r="G738" s="121" t="s">
        <v>2040</v>
      </c>
      <c r="H738" s="121" t="s">
        <v>2056</v>
      </c>
      <c r="I738" s="121" t="s">
        <v>2109</v>
      </c>
      <c r="J738" s="121">
        <v>0</v>
      </c>
      <c r="K738" s="121">
        <v>0</v>
      </c>
      <c r="L738" s="121">
        <v>0</v>
      </c>
      <c r="M738" s="121">
        <v>1.5</v>
      </c>
      <c r="N738" s="121">
        <v>0</v>
      </c>
      <c r="O738" s="121">
        <v>3.98</v>
      </c>
      <c r="P738" s="121">
        <v>0.7</v>
      </c>
      <c r="Q738" s="121">
        <v>1.5</v>
      </c>
      <c r="R738" s="121">
        <v>2.2000000000000002</v>
      </c>
      <c r="S738" s="121">
        <v>34.864800000000002</v>
      </c>
      <c r="T738" s="121">
        <v>19.271999999999998</v>
      </c>
    </row>
    <row r="739" spans="1:20">
      <c r="A739" s="121">
        <v>738</v>
      </c>
      <c r="B739" s="121">
        <v>2195524</v>
      </c>
      <c r="C739" s="121" t="s">
        <v>3293</v>
      </c>
      <c r="D739" s="121" t="s">
        <v>3294</v>
      </c>
      <c r="E739" s="121" t="s">
        <v>3295</v>
      </c>
      <c r="F739" s="121" t="s">
        <v>3295</v>
      </c>
      <c r="G739" s="121" t="s">
        <v>2040</v>
      </c>
      <c r="H739" s="121" t="s">
        <v>2041</v>
      </c>
      <c r="I739" s="121" t="s">
        <v>2067</v>
      </c>
      <c r="J739" s="121">
        <v>0</v>
      </c>
      <c r="K739" s="121">
        <v>0</v>
      </c>
      <c r="L739" s="121">
        <v>0</v>
      </c>
      <c r="M739" s="121">
        <v>0.3</v>
      </c>
      <c r="N739" s="121">
        <v>0</v>
      </c>
      <c r="O739" s="121">
        <v>2.15</v>
      </c>
      <c r="P739" s="121">
        <v>0.5</v>
      </c>
      <c r="Q739" s="121">
        <v>0.3</v>
      </c>
      <c r="R739" s="121">
        <v>0.8</v>
      </c>
      <c r="S739" s="121">
        <v>18.834</v>
      </c>
      <c r="T739" s="121">
        <v>7.008</v>
      </c>
    </row>
    <row r="740" spans="1:20">
      <c r="A740" s="121">
        <v>739</v>
      </c>
      <c r="B740" s="121">
        <v>2280673</v>
      </c>
      <c r="C740" s="121" t="s">
        <v>3296</v>
      </c>
      <c r="D740" s="121" t="s">
        <v>3297</v>
      </c>
      <c r="E740" s="121" t="s">
        <v>3298</v>
      </c>
      <c r="F740" s="121" t="s">
        <v>3298</v>
      </c>
      <c r="G740" s="121" t="s">
        <v>2040</v>
      </c>
      <c r="H740" s="121" t="s">
        <v>2056</v>
      </c>
      <c r="I740" s="121" t="s">
        <v>2140</v>
      </c>
      <c r="J740" s="121">
        <v>0</v>
      </c>
      <c r="K740" s="121">
        <v>0</v>
      </c>
      <c r="L740" s="121">
        <v>0</v>
      </c>
      <c r="M740" s="121">
        <v>0.2</v>
      </c>
      <c r="N740" s="121">
        <v>0</v>
      </c>
      <c r="O740" s="121">
        <v>0.4</v>
      </c>
      <c r="P740" s="121">
        <v>0.7</v>
      </c>
      <c r="Q740" s="121">
        <v>0.2</v>
      </c>
      <c r="R740" s="121">
        <v>0.9</v>
      </c>
      <c r="S740" s="121">
        <v>3.504</v>
      </c>
      <c r="T740" s="121">
        <v>7.8840000000000003</v>
      </c>
    </row>
    <row r="741" spans="1:20">
      <c r="A741" s="121">
        <v>740</v>
      </c>
      <c r="B741" s="121">
        <v>2280674</v>
      </c>
      <c r="C741" s="121" t="s">
        <v>3296</v>
      </c>
      <c r="D741" s="121" t="s">
        <v>3297</v>
      </c>
      <c r="E741" s="121" t="s">
        <v>3299</v>
      </c>
      <c r="F741" s="121" t="s">
        <v>3299</v>
      </c>
      <c r="G741" s="121" t="s">
        <v>3300</v>
      </c>
      <c r="H741" s="121" t="s">
        <v>2056</v>
      </c>
      <c r="I741" s="121" t="s">
        <v>2140</v>
      </c>
      <c r="J741" s="121">
        <v>0</v>
      </c>
      <c r="K741" s="121">
        <v>0</v>
      </c>
      <c r="L741" s="121">
        <v>0</v>
      </c>
      <c r="M741" s="121">
        <v>0.2</v>
      </c>
      <c r="N741" s="121">
        <v>0</v>
      </c>
      <c r="O741" s="121">
        <v>2.2000000000000002</v>
      </c>
      <c r="P741" s="121">
        <v>0.7</v>
      </c>
      <c r="Q741" s="121">
        <v>0.2</v>
      </c>
      <c r="R741" s="121">
        <v>0.9</v>
      </c>
      <c r="S741" s="121">
        <v>19.271999999999998</v>
      </c>
      <c r="T741" s="121">
        <v>7.8840000000000003</v>
      </c>
    </row>
    <row r="742" spans="1:20">
      <c r="A742" s="121">
        <v>741</v>
      </c>
      <c r="B742" s="121">
        <v>2204886</v>
      </c>
      <c r="C742" s="121" t="s">
        <v>3301</v>
      </c>
      <c r="D742" s="121" t="s">
        <v>3302</v>
      </c>
      <c r="E742" s="121" t="s">
        <v>3303</v>
      </c>
      <c r="F742" s="121" t="s">
        <v>3304</v>
      </c>
      <c r="G742" s="121" t="s">
        <v>2040</v>
      </c>
      <c r="H742" s="121" t="s">
        <v>2056</v>
      </c>
      <c r="I742" s="121" t="s">
        <v>2057</v>
      </c>
      <c r="J742" s="121">
        <v>0</v>
      </c>
      <c r="K742" s="121">
        <v>0</v>
      </c>
      <c r="L742" s="121">
        <v>0</v>
      </c>
      <c r="M742" s="121">
        <v>0.3</v>
      </c>
      <c r="N742" s="121">
        <v>0</v>
      </c>
      <c r="O742" s="121">
        <v>2.04</v>
      </c>
      <c r="P742" s="121">
        <v>0.7</v>
      </c>
      <c r="Q742" s="121">
        <v>0.3</v>
      </c>
      <c r="R742" s="121">
        <v>1</v>
      </c>
      <c r="S742" s="121">
        <v>17.8704</v>
      </c>
      <c r="T742" s="121">
        <v>8.76</v>
      </c>
    </row>
    <row r="743" spans="1:20">
      <c r="A743" s="121">
        <v>742</v>
      </c>
      <c r="B743" s="121">
        <v>2230972</v>
      </c>
      <c r="C743" s="121" t="s">
        <v>3301</v>
      </c>
      <c r="D743" s="121" t="s">
        <v>3302</v>
      </c>
      <c r="E743" s="121" t="s">
        <v>3303</v>
      </c>
      <c r="F743" s="121" t="s">
        <v>3305</v>
      </c>
      <c r="G743" s="121" t="s">
        <v>2040</v>
      </c>
      <c r="H743" s="121" t="s">
        <v>2056</v>
      </c>
      <c r="I743" s="121" t="s">
        <v>2057</v>
      </c>
      <c r="J743" s="121">
        <v>0</v>
      </c>
      <c r="K743" s="121">
        <v>0</v>
      </c>
      <c r="L743" s="121">
        <v>0</v>
      </c>
      <c r="M743" s="121">
        <v>0.3</v>
      </c>
      <c r="N743" s="121">
        <v>0</v>
      </c>
      <c r="O743" s="121">
        <v>2</v>
      </c>
      <c r="P743" s="121">
        <v>0.7</v>
      </c>
      <c r="Q743" s="121">
        <v>0.3</v>
      </c>
      <c r="R743" s="121">
        <v>1</v>
      </c>
      <c r="S743" s="121">
        <v>17.52</v>
      </c>
      <c r="T743" s="121">
        <v>8.76</v>
      </c>
    </row>
    <row r="744" spans="1:20">
      <c r="A744" s="121">
        <v>743</v>
      </c>
      <c r="B744" s="121">
        <v>2245834</v>
      </c>
      <c r="C744" s="121" t="s">
        <v>3301</v>
      </c>
      <c r="D744" s="121" t="s">
        <v>3302</v>
      </c>
      <c r="E744" s="121" t="s">
        <v>3303</v>
      </c>
      <c r="F744" s="121" t="s">
        <v>3306</v>
      </c>
      <c r="G744" s="121" t="s">
        <v>3307</v>
      </c>
      <c r="H744" s="121" t="s">
        <v>2056</v>
      </c>
      <c r="I744" s="121" t="s">
        <v>2067</v>
      </c>
      <c r="J744" s="121">
        <v>0</v>
      </c>
      <c r="K744" s="121">
        <v>0</v>
      </c>
      <c r="L744" s="121">
        <v>0</v>
      </c>
      <c r="M744" s="121">
        <v>0.3</v>
      </c>
      <c r="N744" s="121">
        <v>0</v>
      </c>
      <c r="O744" s="121">
        <v>2.02</v>
      </c>
      <c r="P744" s="121">
        <v>0.7</v>
      </c>
      <c r="Q744" s="121">
        <v>0.3</v>
      </c>
      <c r="R744" s="121">
        <v>1</v>
      </c>
      <c r="S744" s="121">
        <v>17.6952</v>
      </c>
      <c r="T744" s="121">
        <v>8.76</v>
      </c>
    </row>
    <row r="745" spans="1:20">
      <c r="A745" s="121">
        <v>744</v>
      </c>
      <c r="B745" s="121">
        <v>2239639</v>
      </c>
      <c r="C745" s="121" t="s">
        <v>3301</v>
      </c>
      <c r="D745" s="121" t="s">
        <v>3302</v>
      </c>
      <c r="E745" s="121" t="s">
        <v>3303</v>
      </c>
      <c r="F745" s="121" t="s">
        <v>3308</v>
      </c>
      <c r="G745" s="121" t="s">
        <v>3309</v>
      </c>
      <c r="H745" s="121" t="s">
        <v>2056</v>
      </c>
      <c r="I745" s="121" t="s">
        <v>2067</v>
      </c>
      <c r="J745" s="121">
        <v>0</v>
      </c>
      <c r="K745" s="121">
        <v>0</v>
      </c>
      <c r="L745" s="121">
        <v>0</v>
      </c>
      <c r="M745" s="121">
        <v>0.3</v>
      </c>
      <c r="N745" s="121">
        <v>0</v>
      </c>
      <c r="O745" s="121">
        <v>1.91</v>
      </c>
      <c r="P745" s="121">
        <v>0.7</v>
      </c>
      <c r="Q745" s="121">
        <v>0.3</v>
      </c>
      <c r="R745" s="121">
        <v>1</v>
      </c>
      <c r="S745" s="121">
        <v>16.7316</v>
      </c>
      <c r="T745" s="121">
        <v>8.76</v>
      </c>
    </row>
    <row r="746" spans="1:20">
      <c r="A746" s="121">
        <v>745</v>
      </c>
      <c r="B746" s="121">
        <v>2296344</v>
      </c>
      <c r="C746" s="121" t="s">
        <v>3301</v>
      </c>
      <c r="D746" s="121" t="s">
        <v>3302</v>
      </c>
      <c r="E746" s="121" t="s">
        <v>3310</v>
      </c>
      <c r="F746" s="121" t="s">
        <v>3310</v>
      </c>
      <c r="G746" s="121" t="s">
        <v>3311</v>
      </c>
      <c r="H746" s="121" t="s">
        <v>2056</v>
      </c>
      <c r="I746" s="121" t="s">
        <v>2057</v>
      </c>
      <c r="J746" s="121">
        <v>0</v>
      </c>
      <c r="K746" s="121">
        <v>0</v>
      </c>
      <c r="L746" s="121">
        <v>0</v>
      </c>
      <c r="M746" s="121">
        <v>0.3</v>
      </c>
      <c r="N746" s="121">
        <v>0</v>
      </c>
      <c r="O746" s="121">
        <v>2.38</v>
      </c>
      <c r="P746" s="121">
        <v>0.7</v>
      </c>
      <c r="Q746" s="121">
        <v>0.3</v>
      </c>
      <c r="R746" s="121">
        <v>1</v>
      </c>
      <c r="S746" s="121">
        <v>20.848800000000001</v>
      </c>
      <c r="T746" s="121">
        <v>8.76</v>
      </c>
    </row>
    <row r="747" spans="1:20">
      <c r="A747" s="121">
        <v>746</v>
      </c>
      <c r="B747" s="121">
        <v>2204892</v>
      </c>
      <c r="C747" s="121" t="s">
        <v>3301</v>
      </c>
      <c r="D747" s="121" t="s">
        <v>3312</v>
      </c>
      <c r="E747" s="121" t="s">
        <v>3089</v>
      </c>
      <c r="F747" s="121" t="s">
        <v>3313</v>
      </c>
      <c r="G747" s="121" t="s">
        <v>2040</v>
      </c>
      <c r="H747" s="121" t="s">
        <v>2056</v>
      </c>
      <c r="I747" s="121" t="s">
        <v>2109</v>
      </c>
      <c r="J747" s="121">
        <v>0</v>
      </c>
      <c r="K747" s="121">
        <v>0</v>
      </c>
      <c r="L747" s="121">
        <v>0</v>
      </c>
      <c r="M747" s="121">
        <v>1.5</v>
      </c>
      <c r="N747" s="121">
        <v>0</v>
      </c>
      <c r="O747" s="121">
        <v>3.25</v>
      </c>
      <c r="P747" s="121">
        <v>0.7</v>
      </c>
      <c r="Q747" s="121">
        <v>1.5</v>
      </c>
      <c r="R747" s="121">
        <v>2.2000000000000002</v>
      </c>
      <c r="S747" s="121">
        <v>28.47</v>
      </c>
      <c r="T747" s="121">
        <v>19.271999999999998</v>
      </c>
    </row>
    <row r="748" spans="1:20">
      <c r="A748" s="121">
        <v>747</v>
      </c>
      <c r="B748" s="121">
        <v>2204896</v>
      </c>
      <c r="C748" s="121" t="s">
        <v>3301</v>
      </c>
      <c r="D748" s="121" t="s">
        <v>3314</v>
      </c>
      <c r="E748" s="121" t="s">
        <v>3315</v>
      </c>
      <c r="F748" s="121" t="s">
        <v>3316</v>
      </c>
      <c r="G748" s="121" t="s">
        <v>3317</v>
      </c>
      <c r="H748" s="121" t="s">
        <v>2056</v>
      </c>
      <c r="I748" s="121" t="s">
        <v>2109</v>
      </c>
      <c r="J748" s="121">
        <v>0</v>
      </c>
      <c r="K748" s="121">
        <v>0</v>
      </c>
      <c r="L748" s="121">
        <v>0</v>
      </c>
      <c r="M748" s="121">
        <v>1.5</v>
      </c>
      <c r="N748" s="121">
        <v>0</v>
      </c>
      <c r="O748" s="121">
        <v>5.36</v>
      </c>
      <c r="P748" s="121">
        <v>0.7</v>
      </c>
      <c r="Q748" s="121">
        <v>1.5</v>
      </c>
      <c r="R748" s="121">
        <v>2.2000000000000002</v>
      </c>
      <c r="S748" s="121">
        <v>46.953600000000002</v>
      </c>
      <c r="T748" s="121">
        <v>19.271999999999998</v>
      </c>
    </row>
    <row r="749" spans="1:20">
      <c r="A749" s="121">
        <v>748</v>
      </c>
      <c r="B749" s="121">
        <v>2204893</v>
      </c>
      <c r="C749" s="121" t="s">
        <v>3301</v>
      </c>
      <c r="D749" s="121" t="s">
        <v>3314</v>
      </c>
      <c r="E749" s="121" t="s">
        <v>3303</v>
      </c>
      <c r="F749" s="121" t="s">
        <v>3318</v>
      </c>
      <c r="G749" s="121" t="s">
        <v>2040</v>
      </c>
      <c r="H749" s="121" t="s">
        <v>2056</v>
      </c>
      <c r="I749" s="121" t="s">
        <v>2109</v>
      </c>
      <c r="J749" s="121">
        <v>0</v>
      </c>
      <c r="K749" s="121">
        <v>0</v>
      </c>
      <c r="L749" s="121">
        <v>0</v>
      </c>
      <c r="M749" s="121">
        <v>1.5</v>
      </c>
      <c r="N749" s="121">
        <v>0</v>
      </c>
      <c r="O749" s="121">
        <v>3.02</v>
      </c>
      <c r="P749" s="121">
        <v>0.7</v>
      </c>
      <c r="Q749" s="121">
        <v>1.5</v>
      </c>
      <c r="R749" s="121">
        <v>2.2000000000000002</v>
      </c>
      <c r="S749" s="121">
        <v>26.455200000000001</v>
      </c>
      <c r="T749" s="121">
        <v>19.271999999999998</v>
      </c>
    </row>
    <row r="750" spans="1:20">
      <c r="A750" s="121">
        <v>749</v>
      </c>
      <c r="B750" s="121">
        <v>2204894</v>
      </c>
      <c r="C750" s="121" t="s">
        <v>3301</v>
      </c>
      <c r="D750" s="121" t="s">
        <v>3314</v>
      </c>
      <c r="E750" s="121" t="s">
        <v>3303</v>
      </c>
      <c r="F750" s="121" t="s">
        <v>3319</v>
      </c>
      <c r="G750" s="121" t="s">
        <v>2040</v>
      </c>
      <c r="H750" s="121" t="s">
        <v>2056</v>
      </c>
      <c r="I750" s="121" t="s">
        <v>2109</v>
      </c>
      <c r="J750" s="121">
        <v>0</v>
      </c>
      <c r="K750" s="121">
        <v>0</v>
      </c>
      <c r="L750" s="121">
        <v>0</v>
      </c>
      <c r="M750" s="121">
        <v>1.5</v>
      </c>
      <c r="N750" s="121">
        <v>0</v>
      </c>
      <c r="O750" s="121">
        <v>3.62</v>
      </c>
      <c r="P750" s="121">
        <v>0.7</v>
      </c>
      <c r="Q750" s="121">
        <v>1.5</v>
      </c>
      <c r="R750" s="121">
        <v>2.2000000000000002</v>
      </c>
      <c r="S750" s="121">
        <v>31.711200000000002</v>
      </c>
      <c r="T750" s="121">
        <v>19.271999999999998</v>
      </c>
    </row>
    <row r="751" spans="1:20">
      <c r="A751" s="121">
        <v>750</v>
      </c>
      <c r="B751" s="121">
        <v>2214655</v>
      </c>
      <c r="C751" s="121" t="s">
        <v>3320</v>
      </c>
      <c r="D751" s="121" t="s">
        <v>3321</v>
      </c>
      <c r="E751" s="121" t="s">
        <v>3322</v>
      </c>
      <c r="F751" s="121" t="s">
        <v>3322</v>
      </c>
      <c r="G751" s="121" t="s">
        <v>2040</v>
      </c>
      <c r="H751" s="121" t="s">
        <v>2056</v>
      </c>
      <c r="I751" s="121" t="s">
        <v>2057</v>
      </c>
      <c r="J751" s="121">
        <v>0</v>
      </c>
      <c r="K751" s="121">
        <v>0</v>
      </c>
      <c r="L751" s="121">
        <v>0</v>
      </c>
      <c r="M751" s="121">
        <v>0.3</v>
      </c>
      <c r="N751" s="121">
        <v>0</v>
      </c>
      <c r="O751" s="121">
        <v>2.98</v>
      </c>
      <c r="P751" s="121">
        <v>0.7</v>
      </c>
      <c r="Q751" s="121">
        <v>0.3</v>
      </c>
      <c r="R751" s="121">
        <v>1</v>
      </c>
      <c r="S751" s="121">
        <v>26.104800000000001</v>
      </c>
      <c r="T751" s="121">
        <v>8.76</v>
      </c>
    </row>
    <row r="752" spans="1:20">
      <c r="A752" s="121">
        <v>751</v>
      </c>
      <c r="B752" s="121">
        <v>2248418</v>
      </c>
      <c r="C752" s="121" t="s">
        <v>3323</v>
      </c>
      <c r="D752" s="121" t="s">
        <v>3324</v>
      </c>
      <c r="E752" s="121" t="s">
        <v>3325</v>
      </c>
      <c r="F752" s="121" t="s">
        <v>3326</v>
      </c>
      <c r="G752" s="121" t="s">
        <v>2040</v>
      </c>
      <c r="H752" s="121" t="s">
        <v>2056</v>
      </c>
      <c r="I752" s="121" t="s">
        <v>2042</v>
      </c>
      <c r="J752" s="121">
        <v>0</v>
      </c>
      <c r="K752" s="121">
        <v>0</v>
      </c>
      <c r="L752" s="121">
        <v>0</v>
      </c>
      <c r="M752" s="121">
        <v>0</v>
      </c>
      <c r="N752" s="121">
        <v>0</v>
      </c>
      <c r="O752" s="121">
        <v>2.96</v>
      </c>
      <c r="P752" s="121">
        <v>0.7</v>
      </c>
      <c r="Q752" s="121">
        <v>0</v>
      </c>
      <c r="R752" s="121">
        <v>0.7</v>
      </c>
      <c r="S752" s="121">
        <v>25.929600000000001</v>
      </c>
      <c r="T752" s="121">
        <v>6.1319999999999997</v>
      </c>
    </row>
    <row r="753" spans="1:20">
      <c r="A753" s="121">
        <v>752</v>
      </c>
      <c r="B753" s="121">
        <v>2254151</v>
      </c>
      <c r="C753" s="121" t="s">
        <v>3323</v>
      </c>
      <c r="D753" s="121" t="s">
        <v>3324</v>
      </c>
      <c r="E753" s="121" t="s">
        <v>3327</v>
      </c>
      <c r="F753" s="121" t="s">
        <v>3328</v>
      </c>
      <c r="G753" s="121" t="s">
        <v>2040</v>
      </c>
      <c r="H753" s="121" t="s">
        <v>2056</v>
      </c>
      <c r="I753" s="121" t="s">
        <v>2109</v>
      </c>
      <c r="J753" s="121">
        <v>0</v>
      </c>
      <c r="K753" s="121">
        <v>0</v>
      </c>
      <c r="L753" s="121">
        <v>0</v>
      </c>
      <c r="M753" s="121">
        <v>1.5</v>
      </c>
      <c r="N753" s="121">
        <v>0</v>
      </c>
      <c r="O753" s="121">
        <v>2.63</v>
      </c>
      <c r="P753" s="121">
        <v>0.7</v>
      </c>
      <c r="Q753" s="121">
        <v>1.5</v>
      </c>
      <c r="R753" s="121">
        <v>2.2000000000000002</v>
      </c>
      <c r="S753" s="121">
        <v>23.038799999999998</v>
      </c>
      <c r="T753" s="121">
        <v>19.271999999999998</v>
      </c>
    </row>
    <row r="754" spans="1:20">
      <c r="A754" s="121">
        <v>753</v>
      </c>
      <c r="B754" s="121">
        <v>2272341</v>
      </c>
      <c r="C754" s="121" t="s">
        <v>3329</v>
      </c>
      <c r="D754" s="121" t="s">
        <v>3330</v>
      </c>
      <c r="E754" s="121" t="s">
        <v>3331</v>
      </c>
      <c r="F754" s="121" t="s">
        <v>3331</v>
      </c>
      <c r="G754" s="121" t="s">
        <v>2040</v>
      </c>
      <c r="H754" s="121" t="s">
        <v>2056</v>
      </c>
      <c r="I754" s="121" t="s">
        <v>2057</v>
      </c>
      <c r="J754" s="121">
        <v>0</v>
      </c>
      <c r="K754" s="121">
        <v>0</v>
      </c>
      <c r="L754" s="121">
        <v>3.125E-2</v>
      </c>
      <c r="M754" s="121">
        <v>0.3</v>
      </c>
      <c r="N754" s="121">
        <v>0</v>
      </c>
      <c r="O754" s="121">
        <v>4.2300000000000004</v>
      </c>
      <c r="P754" s="121">
        <v>0.7</v>
      </c>
      <c r="Q754" s="121">
        <v>0.33124999999999999</v>
      </c>
      <c r="R754" s="121">
        <v>1.03125</v>
      </c>
      <c r="S754" s="121">
        <v>37.0548</v>
      </c>
      <c r="T754" s="121">
        <v>9.0337499999999995</v>
      </c>
    </row>
    <row r="755" spans="1:20">
      <c r="A755" s="121">
        <v>754</v>
      </c>
      <c r="B755" s="121">
        <v>2200274</v>
      </c>
      <c r="C755" s="121" t="s">
        <v>3329</v>
      </c>
      <c r="D755" s="121" t="s">
        <v>3332</v>
      </c>
      <c r="E755" s="121" t="s">
        <v>3333</v>
      </c>
      <c r="F755" s="121" t="s">
        <v>3333</v>
      </c>
      <c r="G755" s="121" t="s">
        <v>2040</v>
      </c>
      <c r="H755" s="121" t="s">
        <v>2056</v>
      </c>
      <c r="I755" s="121" t="s">
        <v>2057</v>
      </c>
      <c r="J755" s="121">
        <v>0</v>
      </c>
      <c r="K755" s="121">
        <v>0</v>
      </c>
      <c r="L755" s="121">
        <v>0</v>
      </c>
      <c r="M755" s="121">
        <v>0.3</v>
      </c>
      <c r="N755" s="121">
        <v>0</v>
      </c>
      <c r="O755" s="121">
        <v>4.2</v>
      </c>
      <c r="P755" s="121">
        <v>0.7</v>
      </c>
      <c r="Q755" s="121">
        <v>0.3</v>
      </c>
      <c r="R755" s="121">
        <v>1</v>
      </c>
      <c r="S755" s="121">
        <v>36.792000000000002</v>
      </c>
      <c r="T755" s="121">
        <v>8.76</v>
      </c>
    </row>
    <row r="756" spans="1:20">
      <c r="A756" s="121">
        <v>755</v>
      </c>
      <c r="B756" s="121">
        <v>2200275</v>
      </c>
      <c r="C756" s="121" t="s">
        <v>3329</v>
      </c>
      <c r="D756" s="121" t="s">
        <v>3332</v>
      </c>
      <c r="E756" s="121" t="s">
        <v>3334</v>
      </c>
      <c r="F756" s="121" t="s">
        <v>3334</v>
      </c>
      <c r="G756" s="121" t="s">
        <v>2040</v>
      </c>
      <c r="H756" s="121" t="s">
        <v>2056</v>
      </c>
      <c r="I756" s="121" t="s">
        <v>2057</v>
      </c>
      <c r="J756" s="121">
        <v>0</v>
      </c>
      <c r="K756" s="121">
        <v>0</v>
      </c>
      <c r="L756" s="121">
        <v>0</v>
      </c>
      <c r="M756" s="121">
        <v>0.3</v>
      </c>
      <c r="N756" s="121">
        <v>0</v>
      </c>
      <c r="O756" s="121">
        <v>4.2</v>
      </c>
      <c r="P756" s="121">
        <v>0.7</v>
      </c>
      <c r="Q756" s="121">
        <v>0.3</v>
      </c>
      <c r="R756" s="121">
        <v>1</v>
      </c>
      <c r="S756" s="121">
        <v>36.792000000000002</v>
      </c>
      <c r="T756" s="121">
        <v>8.76</v>
      </c>
    </row>
    <row r="757" spans="1:20">
      <c r="A757" s="121">
        <v>756</v>
      </c>
      <c r="B757" s="121">
        <v>2272340</v>
      </c>
      <c r="C757" s="121" t="s">
        <v>3329</v>
      </c>
      <c r="D757" s="121" t="s">
        <v>3332</v>
      </c>
      <c r="E757" s="121" t="s">
        <v>3335</v>
      </c>
      <c r="F757" s="121" t="s">
        <v>3335</v>
      </c>
      <c r="G757" s="121" t="s">
        <v>3336</v>
      </c>
      <c r="H757" s="121" t="s">
        <v>2056</v>
      </c>
      <c r="I757" s="121" t="s">
        <v>2057</v>
      </c>
      <c r="J757" s="121">
        <v>0</v>
      </c>
      <c r="K757" s="121">
        <v>0</v>
      </c>
      <c r="L757" s="121">
        <v>3.125E-2</v>
      </c>
      <c r="M757" s="121">
        <v>0.3</v>
      </c>
      <c r="N757" s="121">
        <v>0</v>
      </c>
      <c r="O757" s="121">
        <v>4.2300000000000004</v>
      </c>
      <c r="P757" s="121">
        <v>0.7</v>
      </c>
      <c r="Q757" s="121">
        <v>0.33124999999999999</v>
      </c>
      <c r="R757" s="121">
        <v>1.03125</v>
      </c>
      <c r="S757" s="121">
        <v>37.0548</v>
      </c>
      <c r="T757" s="121">
        <v>9.0337499999999995</v>
      </c>
    </row>
    <row r="758" spans="1:20" ht="43.15">
      <c r="A758" s="121">
        <v>757</v>
      </c>
      <c r="B758" s="121">
        <v>2272339</v>
      </c>
      <c r="C758" s="121" t="s">
        <v>3329</v>
      </c>
      <c r="D758" s="121" t="s">
        <v>3337</v>
      </c>
      <c r="E758" s="121" t="s">
        <v>3338</v>
      </c>
      <c r="F758" s="121" t="s">
        <v>3338</v>
      </c>
      <c r="G758" s="122" t="s">
        <v>3339</v>
      </c>
      <c r="H758" s="121" t="s">
        <v>2056</v>
      </c>
      <c r="I758" s="121" t="s">
        <v>2057</v>
      </c>
      <c r="J758" s="121">
        <v>0</v>
      </c>
      <c r="K758" s="121">
        <v>0</v>
      </c>
      <c r="L758" s="121">
        <v>3.125E-2</v>
      </c>
      <c r="M758" s="121">
        <v>0.3</v>
      </c>
      <c r="N758" s="121">
        <v>0</v>
      </c>
      <c r="O758" s="121">
        <v>4.2300000000000004</v>
      </c>
      <c r="P758" s="121">
        <v>0.7</v>
      </c>
      <c r="Q758" s="121">
        <v>0.33124999999999999</v>
      </c>
      <c r="R758" s="121">
        <v>1.03125</v>
      </c>
      <c r="S758" s="121">
        <v>37.0548</v>
      </c>
      <c r="T758" s="121">
        <v>9.0337499999999995</v>
      </c>
    </row>
    <row r="759" spans="1:20">
      <c r="A759" s="121">
        <v>758</v>
      </c>
      <c r="B759" s="121">
        <v>2307725</v>
      </c>
      <c r="C759" s="121" t="s">
        <v>3329</v>
      </c>
      <c r="D759" s="121" t="s">
        <v>3337</v>
      </c>
      <c r="E759" s="121" t="s">
        <v>3340</v>
      </c>
      <c r="F759" s="121" t="s">
        <v>3340</v>
      </c>
      <c r="G759" s="121" t="s">
        <v>2040</v>
      </c>
      <c r="H759" s="121" t="s">
        <v>2056</v>
      </c>
      <c r="I759" s="121" t="s">
        <v>2057</v>
      </c>
      <c r="J759" s="121">
        <v>0</v>
      </c>
      <c r="K759" s="121">
        <v>0</v>
      </c>
      <c r="L759" s="121">
        <v>3.125E-2</v>
      </c>
      <c r="M759" s="121">
        <v>0.3</v>
      </c>
      <c r="N759" s="121">
        <v>0</v>
      </c>
      <c r="O759" s="121">
        <v>4.16</v>
      </c>
      <c r="P759" s="121">
        <v>0.7</v>
      </c>
      <c r="Q759" s="121">
        <v>0.33124999999999999</v>
      </c>
      <c r="R759" s="121">
        <v>1.03125</v>
      </c>
      <c r="S759" s="121">
        <v>36.441600000000001</v>
      </c>
      <c r="T759" s="121">
        <v>9.0337499999999995</v>
      </c>
    </row>
    <row r="760" spans="1:20">
      <c r="A760" s="121">
        <v>759</v>
      </c>
      <c r="B760" s="121">
        <v>2200276</v>
      </c>
      <c r="C760" s="121" t="s">
        <v>3329</v>
      </c>
      <c r="D760" s="121" t="s">
        <v>3337</v>
      </c>
      <c r="E760" s="121" t="s">
        <v>3341</v>
      </c>
      <c r="F760" s="121" t="s">
        <v>3341</v>
      </c>
      <c r="G760" s="121" t="s">
        <v>2040</v>
      </c>
      <c r="H760" s="121" t="s">
        <v>2056</v>
      </c>
      <c r="I760" s="121" t="s">
        <v>2057</v>
      </c>
      <c r="J760" s="121">
        <v>0</v>
      </c>
      <c r="K760" s="121">
        <v>0</v>
      </c>
      <c r="L760" s="121">
        <v>0</v>
      </c>
      <c r="M760" s="121">
        <v>0.3</v>
      </c>
      <c r="N760" s="121">
        <v>0</v>
      </c>
      <c r="O760" s="121">
        <v>4.2</v>
      </c>
      <c r="P760" s="121">
        <v>0.7</v>
      </c>
      <c r="Q760" s="121">
        <v>0.3</v>
      </c>
      <c r="R760" s="121">
        <v>1</v>
      </c>
      <c r="S760" s="121">
        <v>36.792000000000002</v>
      </c>
      <c r="T760" s="121">
        <v>8.76</v>
      </c>
    </row>
    <row r="761" spans="1:20">
      <c r="A761" s="121">
        <v>760</v>
      </c>
      <c r="B761" s="121">
        <v>2272640</v>
      </c>
      <c r="C761" s="121" t="s">
        <v>1780</v>
      </c>
      <c r="D761" s="121" t="s">
        <v>1781</v>
      </c>
      <c r="E761" s="121" t="s">
        <v>3342</v>
      </c>
      <c r="F761" s="121" t="s">
        <v>3343</v>
      </c>
      <c r="G761" s="121" t="s">
        <v>2040</v>
      </c>
      <c r="H761" s="121" t="s">
        <v>2056</v>
      </c>
      <c r="I761" s="121" t="s">
        <v>2057</v>
      </c>
      <c r="J761" s="121">
        <v>0</v>
      </c>
      <c r="K761" s="121">
        <v>0</v>
      </c>
      <c r="L761" s="121">
        <v>0</v>
      </c>
      <c r="M761" s="121">
        <v>0.3</v>
      </c>
      <c r="N761" s="121">
        <v>0</v>
      </c>
      <c r="O761" s="121">
        <v>2.99</v>
      </c>
      <c r="P761" s="121">
        <v>0.7</v>
      </c>
      <c r="Q761" s="121">
        <v>0.3</v>
      </c>
      <c r="R761" s="121">
        <v>1</v>
      </c>
      <c r="S761" s="121">
        <v>26.192399999999999</v>
      </c>
      <c r="T761" s="121">
        <v>8.76</v>
      </c>
    </row>
    <row r="762" spans="1:20">
      <c r="A762" s="121">
        <v>761</v>
      </c>
      <c r="B762" s="121">
        <v>2272641</v>
      </c>
      <c r="C762" s="121" t="s">
        <v>1780</v>
      </c>
      <c r="D762" s="121" t="s">
        <v>1781</v>
      </c>
      <c r="E762" s="121" t="s">
        <v>3342</v>
      </c>
      <c r="F762" s="121" t="s">
        <v>3344</v>
      </c>
      <c r="G762" s="121" t="s">
        <v>2040</v>
      </c>
      <c r="H762" s="121" t="s">
        <v>2056</v>
      </c>
      <c r="I762" s="121" t="s">
        <v>2057</v>
      </c>
      <c r="J762" s="121">
        <v>0</v>
      </c>
      <c r="K762" s="121">
        <v>0</v>
      </c>
      <c r="L762" s="121">
        <v>0</v>
      </c>
      <c r="M762" s="121">
        <v>0.3</v>
      </c>
      <c r="N762" s="121">
        <v>0</v>
      </c>
      <c r="O762" s="121">
        <v>2.99</v>
      </c>
      <c r="P762" s="121">
        <v>0.7</v>
      </c>
      <c r="Q762" s="121">
        <v>0.3</v>
      </c>
      <c r="R762" s="121">
        <v>1</v>
      </c>
      <c r="S762" s="121">
        <v>26.192399999999999</v>
      </c>
      <c r="T762" s="121">
        <v>8.76</v>
      </c>
    </row>
    <row r="763" spans="1:20">
      <c r="A763" s="121">
        <v>762</v>
      </c>
      <c r="B763" s="121">
        <v>2272642</v>
      </c>
      <c r="C763" s="121" t="s">
        <v>1780</v>
      </c>
      <c r="D763" s="121" t="s">
        <v>1781</v>
      </c>
      <c r="E763" s="121" t="s">
        <v>3342</v>
      </c>
      <c r="F763" s="121" t="s">
        <v>3345</v>
      </c>
      <c r="G763" s="121" t="s">
        <v>2040</v>
      </c>
      <c r="H763" s="121" t="s">
        <v>2056</v>
      </c>
      <c r="I763" s="121" t="s">
        <v>2057</v>
      </c>
      <c r="J763" s="121">
        <v>0</v>
      </c>
      <c r="K763" s="121">
        <v>0</v>
      </c>
      <c r="L763" s="121">
        <v>0</v>
      </c>
      <c r="M763" s="121">
        <v>0.3</v>
      </c>
      <c r="N763" s="121">
        <v>0</v>
      </c>
      <c r="O763" s="121">
        <v>2.99</v>
      </c>
      <c r="P763" s="121">
        <v>0.7</v>
      </c>
      <c r="Q763" s="121">
        <v>0.3</v>
      </c>
      <c r="R763" s="121">
        <v>1</v>
      </c>
      <c r="S763" s="121">
        <v>26.192399999999999</v>
      </c>
      <c r="T763" s="121">
        <v>8.76</v>
      </c>
    </row>
    <row r="764" spans="1:20">
      <c r="A764" s="121">
        <v>763</v>
      </c>
      <c r="B764" s="121">
        <v>2272643</v>
      </c>
      <c r="C764" s="121" t="s">
        <v>1780</v>
      </c>
      <c r="D764" s="121" t="s">
        <v>1781</v>
      </c>
      <c r="E764" s="121" t="s">
        <v>3342</v>
      </c>
      <c r="F764" s="121" t="s">
        <v>3346</v>
      </c>
      <c r="G764" s="121" t="s">
        <v>2040</v>
      </c>
      <c r="H764" s="121" t="s">
        <v>2056</v>
      </c>
      <c r="I764" s="121" t="s">
        <v>2057</v>
      </c>
      <c r="J764" s="121">
        <v>0</v>
      </c>
      <c r="K764" s="121">
        <v>0</v>
      </c>
      <c r="L764" s="121">
        <v>0</v>
      </c>
      <c r="M764" s="121">
        <v>0.3</v>
      </c>
      <c r="N764" s="121">
        <v>0</v>
      </c>
      <c r="O764" s="121">
        <v>2.99</v>
      </c>
      <c r="P764" s="121">
        <v>0.7</v>
      </c>
      <c r="Q764" s="121">
        <v>0.3</v>
      </c>
      <c r="R764" s="121">
        <v>1</v>
      </c>
      <c r="S764" s="121">
        <v>26.192399999999999</v>
      </c>
      <c r="T764" s="121">
        <v>8.76</v>
      </c>
    </row>
    <row r="765" spans="1:20">
      <c r="A765" s="121">
        <v>764</v>
      </c>
      <c r="B765" s="121">
        <v>2216460</v>
      </c>
      <c r="C765" s="121" t="s">
        <v>1780</v>
      </c>
      <c r="D765" s="121" t="s">
        <v>1781</v>
      </c>
      <c r="E765" s="121" t="s">
        <v>3347</v>
      </c>
      <c r="F765" s="121" t="s">
        <v>3348</v>
      </c>
      <c r="G765" s="121" t="s">
        <v>3349</v>
      </c>
      <c r="H765" s="121" t="s">
        <v>2056</v>
      </c>
      <c r="I765" s="121" t="s">
        <v>2200</v>
      </c>
      <c r="J765" s="121">
        <v>0</v>
      </c>
      <c r="K765" s="121">
        <v>0</v>
      </c>
      <c r="L765" s="121">
        <v>0</v>
      </c>
      <c r="M765" s="121">
        <v>0.2</v>
      </c>
      <c r="N765" s="121">
        <v>0</v>
      </c>
      <c r="O765" s="121">
        <v>3.87</v>
      </c>
      <c r="P765" s="121">
        <v>0.7</v>
      </c>
      <c r="Q765" s="121">
        <v>0.2</v>
      </c>
      <c r="R765" s="121">
        <v>0.9</v>
      </c>
      <c r="S765" s="121">
        <v>33.901200000000003</v>
      </c>
      <c r="T765" s="121">
        <v>7.8840000000000003</v>
      </c>
    </row>
    <row r="766" spans="1:20">
      <c r="A766" s="121">
        <v>765</v>
      </c>
      <c r="B766" s="121">
        <v>2216336</v>
      </c>
      <c r="C766" s="121" t="s">
        <v>1780</v>
      </c>
      <c r="D766" s="121" t="s">
        <v>1781</v>
      </c>
      <c r="E766" s="121" t="s">
        <v>3347</v>
      </c>
      <c r="F766" s="121" t="s">
        <v>3350</v>
      </c>
      <c r="G766" s="121" t="s">
        <v>3351</v>
      </c>
      <c r="H766" s="121" t="s">
        <v>2056</v>
      </c>
      <c r="I766" s="121" t="s">
        <v>2200</v>
      </c>
      <c r="J766" s="121">
        <v>0</v>
      </c>
      <c r="K766" s="121">
        <v>0</v>
      </c>
      <c r="L766" s="121">
        <v>0</v>
      </c>
      <c r="M766" s="121">
        <v>0.2</v>
      </c>
      <c r="N766" s="121">
        <v>0</v>
      </c>
      <c r="O766" s="121">
        <v>3.17</v>
      </c>
      <c r="P766" s="121">
        <v>0.7</v>
      </c>
      <c r="Q766" s="121">
        <v>0.2</v>
      </c>
      <c r="R766" s="121">
        <v>0.9</v>
      </c>
      <c r="S766" s="121">
        <v>27.769200000000001</v>
      </c>
      <c r="T766" s="121">
        <v>7.8840000000000003</v>
      </c>
    </row>
    <row r="767" spans="1:20">
      <c r="A767" s="121">
        <v>766</v>
      </c>
      <c r="B767" s="121">
        <v>2216488</v>
      </c>
      <c r="C767" s="121" t="s">
        <v>1780</v>
      </c>
      <c r="D767" s="121" t="s">
        <v>1781</v>
      </c>
      <c r="E767" s="121" t="s">
        <v>3347</v>
      </c>
      <c r="F767" s="121" t="s">
        <v>3352</v>
      </c>
      <c r="G767" s="121" t="s">
        <v>3353</v>
      </c>
      <c r="H767" s="121" t="s">
        <v>2056</v>
      </c>
      <c r="I767" s="121" t="s">
        <v>2200</v>
      </c>
      <c r="J767" s="121">
        <v>0</v>
      </c>
      <c r="K767" s="121">
        <v>0</v>
      </c>
      <c r="L767" s="121">
        <v>0</v>
      </c>
      <c r="M767" s="121">
        <v>0.2</v>
      </c>
      <c r="N767" s="121">
        <v>0</v>
      </c>
      <c r="O767" s="121">
        <v>3.33</v>
      </c>
      <c r="P767" s="121">
        <v>0.7</v>
      </c>
      <c r="Q767" s="121">
        <v>0.2</v>
      </c>
      <c r="R767" s="121">
        <v>0.9</v>
      </c>
      <c r="S767" s="121">
        <v>29.1708</v>
      </c>
      <c r="T767" s="121">
        <v>7.8840000000000003</v>
      </c>
    </row>
    <row r="768" spans="1:20">
      <c r="A768" s="121">
        <v>767</v>
      </c>
      <c r="B768" s="121">
        <v>2266299</v>
      </c>
      <c r="C768" s="121" t="s">
        <v>3354</v>
      </c>
      <c r="D768" s="121" t="s">
        <v>3355</v>
      </c>
      <c r="E768" s="121" t="s">
        <v>3356</v>
      </c>
      <c r="F768" s="121" t="s">
        <v>3357</v>
      </c>
      <c r="G768" s="121" t="s">
        <v>3358</v>
      </c>
      <c r="H768" s="121" t="s">
        <v>2056</v>
      </c>
      <c r="I768" s="121" t="s">
        <v>2057</v>
      </c>
      <c r="J768" s="121">
        <v>0</v>
      </c>
      <c r="K768" s="121">
        <v>0.1</v>
      </c>
      <c r="L768" s="121">
        <v>0</v>
      </c>
      <c r="M768" s="121">
        <v>0.3</v>
      </c>
      <c r="N768" s="121">
        <v>0</v>
      </c>
      <c r="O768" s="121">
        <v>4.59</v>
      </c>
      <c r="P768" s="121">
        <v>0.7</v>
      </c>
      <c r="Q768" s="121">
        <v>0.4</v>
      </c>
      <c r="R768" s="121">
        <v>1.1000000000000001</v>
      </c>
      <c r="S768" s="121">
        <v>40.208399999999997</v>
      </c>
      <c r="T768" s="121">
        <v>9.6359999999999992</v>
      </c>
    </row>
    <row r="769" spans="1:20">
      <c r="A769" s="121">
        <v>768</v>
      </c>
      <c r="B769" s="121">
        <v>2254809</v>
      </c>
      <c r="C769" s="121" t="s">
        <v>3359</v>
      </c>
      <c r="D769" s="121" t="s">
        <v>3359</v>
      </c>
      <c r="E769" s="121" t="s">
        <v>3360</v>
      </c>
      <c r="F769" s="121" t="s">
        <v>3360</v>
      </c>
      <c r="G769" s="121" t="s">
        <v>2040</v>
      </c>
      <c r="H769" s="121" t="s">
        <v>2041</v>
      </c>
      <c r="I769" s="121" t="s">
        <v>2067</v>
      </c>
      <c r="J769" s="121">
        <v>0</v>
      </c>
      <c r="K769" s="121">
        <v>0</v>
      </c>
      <c r="L769" s="121">
        <v>0</v>
      </c>
      <c r="M769" s="121">
        <v>0.3</v>
      </c>
      <c r="N769" s="121">
        <v>0</v>
      </c>
      <c r="O769" s="121">
        <v>1.98</v>
      </c>
      <c r="P769" s="121">
        <v>0.5</v>
      </c>
      <c r="Q769" s="121">
        <v>0.3</v>
      </c>
      <c r="R769" s="121">
        <v>0.8</v>
      </c>
      <c r="S769" s="121">
        <v>17.344799999999999</v>
      </c>
      <c r="T769" s="121">
        <v>7.008</v>
      </c>
    </row>
    <row r="770" spans="1:20">
      <c r="A770" s="121">
        <v>769</v>
      </c>
      <c r="B770" s="121">
        <v>2264326</v>
      </c>
      <c r="C770" s="121" t="s">
        <v>3359</v>
      </c>
      <c r="D770" s="121" t="s">
        <v>3359</v>
      </c>
      <c r="E770" s="121" t="s">
        <v>3361</v>
      </c>
      <c r="F770" s="121" t="s">
        <v>3361</v>
      </c>
      <c r="G770" s="121" t="s">
        <v>3362</v>
      </c>
      <c r="H770" s="121" t="s">
        <v>2041</v>
      </c>
      <c r="I770" s="121" t="s">
        <v>2098</v>
      </c>
      <c r="J770" s="121">
        <v>0</v>
      </c>
      <c r="K770" s="121">
        <v>0</v>
      </c>
      <c r="L770" s="121">
        <v>0</v>
      </c>
      <c r="M770" s="121">
        <v>0.4</v>
      </c>
      <c r="N770" s="121">
        <v>0</v>
      </c>
      <c r="O770" s="121">
        <v>1.02</v>
      </c>
      <c r="P770" s="121">
        <v>0.5</v>
      </c>
      <c r="Q770" s="121">
        <v>0.4</v>
      </c>
      <c r="R770" s="121">
        <v>0.9</v>
      </c>
      <c r="S770" s="121">
        <v>8.9352</v>
      </c>
      <c r="T770" s="121">
        <v>7.8840000000000003</v>
      </c>
    </row>
    <row r="771" spans="1:20">
      <c r="A771" s="121">
        <v>770</v>
      </c>
      <c r="B771" s="121">
        <v>2286108</v>
      </c>
      <c r="C771" s="121" t="s">
        <v>3359</v>
      </c>
      <c r="D771" s="121" t="s">
        <v>3359</v>
      </c>
      <c r="E771" s="121" t="s">
        <v>3363</v>
      </c>
      <c r="F771" s="121" t="s">
        <v>3363</v>
      </c>
      <c r="G771" s="121" t="s">
        <v>2040</v>
      </c>
      <c r="H771" s="121" t="s">
        <v>2041</v>
      </c>
      <c r="I771" s="121" t="s">
        <v>2067</v>
      </c>
      <c r="J771" s="121">
        <v>0</v>
      </c>
      <c r="K771" s="121">
        <v>0</v>
      </c>
      <c r="L771" s="121">
        <v>0</v>
      </c>
      <c r="M771" s="121">
        <v>0.3</v>
      </c>
      <c r="N771" s="121">
        <v>0</v>
      </c>
      <c r="O771" s="121">
        <v>2.46</v>
      </c>
      <c r="P771" s="121">
        <v>0.5</v>
      </c>
      <c r="Q771" s="121">
        <v>0.3</v>
      </c>
      <c r="R771" s="121">
        <v>0.8</v>
      </c>
      <c r="S771" s="121">
        <v>21.549600000000002</v>
      </c>
      <c r="T771" s="121">
        <v>7.008</v>
      </c>
    </row>
    <row r="772" spans="1:20">
      <c r="A772" s="121">
        <v>771</v>
      </c>
      <c r="B772" s="121">
        <v>2221050</v>
      </c>
      <c r="C772" s="121" t="s">
        <v>3359</v>
      </c>
      <c r="D772" s="121" t="s">
        <v>3359</v>
      </c>
      <c r="E772" s="121" t="s">
        <v>3364</v>
      </c>
      <c r="F772" s="121" t="s">
        <v>3364</v>
      </c>
      <c r="G772" s="121" t="s">
        <v>2040</v>
      </c>
      <c r="H772" s="121" t="s">
        <v>2041</v>
      </c>
      <c r="I772" s="121" t="s">
        <v>2067</v>
      </c>
      <c r="J772" s="121">
        <v>0</v>
      </c>
      <c r="K772" s="121">
        <v>0</v>
      </c>
      <c r="L772" s="121">
        <v>0</v>
      </c>
      <c r="M772" s="121">
        <v>0.3</v>
      </c>
      <c r="N772" s="121">
        <v>0</v>
      </c>
      <c r="O772" s="121">
        <v>0.04</v>
      </c>
      <c r="P772" s="121">
        <v>0.5</v>
      </c>
      <c r="Q772" s="121">
        <v>0.3</v>
      </c>
      <c r="R772" s="121">
        <v>0.8</v>
      </c>
      <c r="S772" s="121">
        <v>0.35039999999999999</v>
      </c>
      <c r="T772" s="121">
        <v>7.008</v>
      </c>
    </row>
    <row r="773" spans="1:20">
      <c r="A773" s="121">
        <v>772</v>
      </c>
      <c r="B773" s="121">
        <v>2268108</v>
      </c>
      <c r="C773" s="121" t="s">
        <v>3359</v>
      </c>
      <c r="D773" s="121" t="s">
        <v>3359</v>
      </c>
      <c r="E773" s="121" t="s">
        <v>3365</v>
      </c>
      <c r="F773" s="121" t="s">
        <v>3365</v>
      </c>
      <c r="G773" s="121" t="s">
        <v>2040</v>
      </c>
      <c r="H773" s="121" t="s">
        <v>2041</v>
      </c>
      <c r="I773" s="121" t="s">
        <v>2067</v>
      </c>
      <c r="J773" s="121">
        <v>0</v>
      </c>
      <c r="K773" s="121">
        <v>0</v>
      </c>
      <c r="L773" s="121">
        <v>0</v>
      </c>
      <c r="M773" s="121">
        <v>0.3</v>
      </c>
      <c r="N773" s="121">
        <v>0</v>
      </c>
      <c r="O773" s="121">
        <v>0.53</v>
      </c>
      <c r="P773" s="121">
        <v>0.5</v>
      </c>
      <c r="Q773" s="121">
        <v>0.3</v>
      </c>
      <c r="R773" s="121">
        <v>0.8</v>
      </c>
      <c r="S773" s="121">
        <v>4.6428000000000003</v>
      </c>
      <c r="T773" s="121">
        <v>7.008</v>
      </c>
    </row>
    <row r="774" spans="1:20">
      <c r="A774" s="121">
        <v>773</v>
      </c>
      <c r="B774" s="121">
        <v>2221263</v>
      </c>
      <c r="C774" s="121" t="s">
        <v>3359</v>
      </c>
      <c r="D774" s="121" t="s">
        <v>1862</v>
      </c>
      <c r="E774" s="121" t="s">
        <v>3366</v>
      </c>
      <c r="F774" s="121" t="s">
        <v>3366</v>
      </c>
      <c r="G774" s="121" t="s">
        <v>2040</v>
      </c>
      <c r="H774" s="121" t="s">
        <v>2041</v>
      </c>
      <c r="I774" s="121" t="s">
        <v>2067</v>
      </c>
      <c r="J774" s="121">
        <v>0</v>
      </c>
      <c r="K774" s="121">
        <v>0</v>
      </c>
      <c r="L774" s="121">
        <v>0</v>
      </c>
      <c r="M774" s="121">
        <v>0.3</v>
      </c>
      <c r="N774" s="121">
        <v>0</v>
      </c>
      <c r="O774" s="121">
        <v>2.35</v>
      </c>
      <c r="P774" s="121">
        <v>0.5</v>
      </c>
      <c r="Q774" s="121">
        <v>0.3</v>
      </c>
      <c r="R774" s="121">
        <v>0.8</v>
      </c>
      <c r="S774" s="121">
        <v>20.585999999999999</v>
      </c>
      <c r="T774" s="121">
        <v>7.008</v>
      </c>
    </row>
    <row r="775" spans="1:20">
      <c r="A775" s="121">
        <v>774</v>
      </c>
      <c r="B775" s="121">
        <v>2194595</v>
      </c>
      <c r="C775" s="121" t="s">
        <v>3359</v>
      </c>
      <c r="D775" s="121" t="s">
        <v>1862</v>
      </c>
      <c r="E775" s="121" t="s">
        <v>3203</v>
      </c>
      <c r="F775" s="121" t="s">
        <v>3367</v>
      </c>
      <c r="G775" s="121" t="s">
        <v>2040</v>
      </c>
      <c r="H775" s="121" t="s">
        <v>2041</v>
      </c>
      <c r="I775" s="121" t="s">
        <v>2067</v>
      </c>
      <c r="J775" s="121">
        <v>0</v>
      </c>
      <c r="K775" s="121">
        <v>0</v>
      </c>
      <c r="L775" s="121">
        <v>0</v>
      </c>
      <c r="M775" s="121">
        <v>0.3</v>
      </c>
      <c r="N775" s="121">
        <v>0</v>
      </c>
      <c r="O775" s="121">
        <v>1.1100000000000001</v>
      </c>
      <c r="P775" s="121">
        <v>0.5</v>
      </c>
      <c r="Q775" s="121">
        <v>0.3</v>
      </c>
      <c r="R775" s="121">
        <v>0.8</v>
      </c>
      <c r="S775" s="121">
        <v>9.7235999999999994</v>
      </c>
      <c r="T775" s="121">
        <v>7.008</v>
      </c>
    </row>
    <row r="776" spans="1:20">
      <c r="A776" s="121">
        <v>775</v>
      </c>
      <c r="B776" s="121">
        <v>2194597</v>
      </c>
      <c r="C776" s="121" t="s">
        <v>3359</v>
      </c>
      <c r="D776" s="121" t="s">
        <v>1862</v>
      </c>
      <c r="E776" s="121" t="s">
        <v>3203</v>
      </c>
      <c r="F776" s="121" t="s">
        <v>3368</v>
      </c>
      <c r="G776" s="121" t="s">
        <v>2040</v>
      </c>
      <c r="H776" s="121" t="s">
        <v>2041</v>
      </c>
      <c r="I776" s="121" t="s">
        <v>2067</v>
      </c>
      <c r="J776" s="121">
        <v>0</v>
      </c>
      <c r="K776" s="121">
        <v>0</v>
      </c>
      <c r="L776" s="121">
        <v>0</v>
      </c>
      <c r="M776" s="121">
        <v>0.3</v>
      </c>
      <c r="N776" s="121">
        <v>0</v>
      </c>
      <c r="O776" s="121">
        <v>1.26</v>
      </c>
      <c r="P776" s="121">
        <v>0.5</v>
      </c>
      <c r="Q776" s="121">
        <v>0.3</v>
      </c>
      <c r="R776" s="121">
        <v>0.8</v>
      </c>
      <c r="S776" s="121">
        <v>11.037599999999999</v>
      </c>
      <c r="T776" s="121">
        <v>7.008</v>
      </c>
    </row>
    <row r="777" spans="1:20">
      <c r="A777" s="121">
        <v>776</v>
      </c>
      <c r="B777" s="121">
        <v>2194596</v>
      </c>
      <c r="C777" s="121" t="s">
        <v>3359</v>
      </c>
      <c r="D777" s="121" t="s">
        <v>1862</v>
      </c>
      <c r="E777" s="121" t="s">
        <v>3203</v>
      </c>
      <c r="F777" s="121" t="s">
        <v>3369</v>
      </c>
      <c r="G777" s="121" t="s">
        <v>2040</v>
      </c>
      <c r="H777" s="121" t="s">
        <v>2041</v>
      </c>
      <c r="I777" s="121" t="s">
        <v>2067</v>
      </c>
      <c r="J777" s="121">
        <v>0</v>
      </c>
      <c r="K777" s="121">
        <v>0</v>
      </c>
      <c r="L777" s="121">
        <v>0</v>
      </c>
      <c r="M777" s="121">
        <v>0.3</v>
      </c>
      <c r="N777" s="121">
        <v>0</v>
      </c>
      <c r="O777" s="121">
        <v>0.37</v>
      </c>
      <c r="P777" s="121">
        <v>0.5</v>
      </c>
      <c r="Q777" s="121">
        <v>0.3</v>
      </c>
      <c r="R777" s="121">
        <v>0.8</v>
      </c>
      <c r="S777" s="121">
        <v>3.2412000000000001</v>
      </c>
      <c r="T777" s="121">
        <v>7.008</v>
      </c>
    </row>
    <row r="778" spans="1:20">
      <c r="A778" s="121">
        <v>777</v>
      </c>
      <c r="B778" s="121">
        <v>2194593</v>
      </c>
      <c r="C778" s="121" t="s">
        <v>3359</v>
      </c>
      <c r="D778" s="121" t="s">
        <v>1862</v>
      </c>
      <c r="E778" s="121" t="s">
        <v>3203</v>
      </c>
      <c r="F778" s="121" t="s">
        <v>3370</v>
      </c>
      <c r="G778" s="121" t="s">
        <v>2040</v>
      </c>
      <c r="H778" s="121" t="s">
        <v>2041</v>
      </c>
      <c r="I778" s="121" t="s">
        <v>2067</v>
      </c>
      <c r="J778" s="121">
        <v>0</v>
      </c>
      <c r="K778" s="121">
        <v>0</v>
      </c>
      <c r="L778" s="121">
        <v>0</v>
      </c>
      <c r="M778" s="121">
        <v>0.3</v>
      </c>
      <c r="N778" s="121">
        <v>0</v>
      </c>
      <c r="O778" s="121">
        <v>0.37</v>
      </c>
      <c r="P778" s="121">
        <v>0.5</v>
      </c>
      <c r="Q778" s="121">
        <v>0.3</v>
      </c>
      <c r="R778" s="121">
        <v>0.8</v>
      </c>
      <c r="S778" s="121">
        <v>3.2412000000000001</v>
      </c>
      <c r="T778" s="121">
        <v>7.008</v>
      </c>
    </row>
    <row r="779" spans="1:20">
      <c r="A779" s="121">
        <v>778</v>
      </c>
      <c r="B779" s="121">
        <v>2199410</v>
      </c>
      <c r="C779" s="121" t="s">
        <v>3359</v>
      </c>
      <c r="D779" s="121" t="s">
        <v>1862</v>
      </c>
      <c r="E779" s="121" t="s">
        <v>3371</v>
      </c>
      <c r="F779" s="121" t="s">
        <v>3371</v>
      </c>
      <c r="G779" s="121" t="s">
        <v>2040</v>
      </c>
      <c r="H779" s="121" t="s">
        <v>2041</v>
      </c>
      <c r="I779" s="121" t="s">
        <v>2067</v>
      </c>
      <c r="J779" s="121">
        <v>0</v>
      </c>
      <c r="K779" s="121">
        <v>0</v>
      </c>
      <c r="L779" s="121">
        <v>0</v>
      </c>
      <c r="M779" s="121">
        <v>0.3</v>
      </c>
      <c r="N779" s="121">
        <v>0</v>
      </c>
      <c r="O779" s="121">
        <v>2.16</v>
      </c>
      <c r="P779" s="121">
        <v>0.5</v>
      </c>
      <c r="Q779" s="121">
        <v>0.3</v>
      </c>
      <c r="R779" s="121">
        <v>0.8</v>
      </c>
      <c r="S779" s="121">
        <v>18.921600000000002</v>
      </c>
      <c r="T779" s="121">
        <v>7.008</v>
      </c>
    </row>
    <row r="780" spans="1:20">
      <c r="A780" s="121">
        <v>779</v>
      </c>
      <c r="B780" s="121">
        <v>2305178</v>
      </c>
      <c r="C780" s="121" t="s">
        <v>3359</v>
      </c>
      <c r="D780" s="121" t="s">
        <v>1862</v>
      </c>
      <c r="E780" s="121" t="s">
        <v>3203</v>
      </c>
      <c r="F780" s="121" t="s">
        <v>3372</v>
      </c>
      <c r="G780" s="121" t="s">
        <v>2040</v>
      </c>
      <c r="H780" s="121" t="s">
        <v>2041</v>
      </c>
      <c r="I780" s="121" t="s">
        <v>2098</v>
      </c>
      <c r="J780" s="121">
        <v>0</v>
      </c>
      <c r="K780" s="121">
        <v>0</v>
      </c>
      <c r="L780" s="121">
        <v>0</v>
      </c>
      <c r="M780" s="121">
        <v>0.4</v>
      </c>
      <c r="N780" s="121">
        <v>0</v>
      </c>
      <c r="O780" s="121">
        <v>1.02</v>
      </c>
      <c r="P780" s="121">
        <v>0.5</v>
      </c>
      <c r="Q780" s="121">
        <v>0.4</v>
      </c>
      <c r="R780" s="121">
        <v>0.9</v>
      </c>
      <c r="S780" s="121">
        <v>8.9352</v>
      </c>
      <c r="T780" s="121">
        <v>7.8840000000000003</v>
      </c>
    </row>
    <row r="781" spans="1:20">
      <c r="A781" s="121">
        <v>780</v>
      </c>
      <c r="B781" s="121">
        <v>2305179</v>
      </c>
      <c r="C781" s="121" t="s">
        <v>3359</v>
      </c>
      <c r="D781" s="121" t="s">
        <v>1862</v>
      </c>
      <c r="E781" s="121" t="s">
        <v>3203</v>
      </c>
      <c r="F781" s="121" t="s">
        <v>3373</v>
      </c>
      <c r="G781" s="121" t="s">
        <v>2040</v>
      </c>
      <c r="H781" s="121" t="s">
        <v>2041</v>
      </c>
      <c r="I781" s="121" t="s">
        <v>2098</v>
      </c>
      <c r="J781" s="121">
        <v>0</v>
      </c>
      <c r="K781" s="121">
        <v>0</v>
      </c>
      <c r="L781" s="121">
        <v>0</v>
      </c>
      <c r="M781" s="121">
        <v>0.4</v>
      </c>
      <c r="N781" s="121">
        <v>0</v>
      </c>
      <c r="O781" s="121">
        <v>1.02</v>
      </c>
      <c r="P781" s="121">
        <v>0.5</v>
      </c>
      <c r="Q781" s="121">
        <v>0.4</v>
      </c>
      <c r="R781" s="121">
        <v>0.9</v>
      </c>
      <c r="S781" s="121">
        <v>8.9352</v>
      </c>
      <c r="T781" s="121">
        <v>7.8840000000000003</v>
      </c>
    </row>
    <row r="782" spans="1:20">
      <c r="A782" s="121">
        <v>781</v>
      </c>
      <c r="B782" s="121">
        <v>2254810</v>
      </c>
      <c r="C782" s="121" t="s">
        <v>3359</v>
      </c>
      <c r="D782" s="121" t="s">
        <v>1862</v>
      </c>
      <c r="E782" s="121" t="s">
        <v>3374</v>
      </c>
      <c r="F782" s="121" t="s">
        <v>3374</v>
      </c>
      <c r="G782" s="121" t="s">
        <v>2040</v>
      </c>
      <c r="H782" s="121" t="s">
        <v>2041</v>
      </c>
      <c r="I782" s="121" t="s">
        <v>2067</v>
      </c>
      <c r="J782" s="121">
        <v>0</v>
      </c>
      <c r="K782" s="121">
        <v>0</v>
      </c>
      <c r="L782" s="121">
        <v>0</v>
      </c>
      <c r="M782" s="121">
        <v>0.3</v>
      </c>
      <c r="N782" s="121">
        <v>0</v>
      </c>
      <c r="O782" s="121">
        <v>0</v>
      </c>
      <c r="P782" s="121">
        <v>0.5</v>
      </c>
      <c r="Q782" s="121">
        <v>0.3</v>
      </c>
      <c r="R782" s="121">
        <v>0.8</v>
      </c>
      <c r="S782" s="121">
        <v>0</v>
      </c>
      <c r="T782" s="121">
        <v>7.008</v>
      </c>
    </row>
    <row r="783" spans="1:20">
      <c r="A783" s="121">
        <v>782</v>
      </c>
      <c r="B783" s="121">
        <v>2262338</v>
      </c>
      <c r="C783" s="121" t="s">
        <v>3359</v>
      </c>
      <c r="D783" s="121" t="s">
        <v>1862</v>
      </c>
      <c r="E783" s="121" t="s">
        <v>3375</v>
      </c>
      <c r="F783" s="121" t="s">
        <v>3375</v>
      </c>
      <c r="G783" s="121" t="s">
        <v>2040</v>
      </c>
      <c r="H783" s="121" t="s">
        <v>2041</v>
      </c>
      <c r="I783" s="121" t="s">
        <v>2067</v>
      </c>
      <c r="J783" s="121">
        <v>0</v>
      </c>
      <c r="K783" s="121">
        <v>0</v>
      </c>
      <c r="L783" s="121">
        <v>0</v>
      </c>
      <c r="M783" s="121">
        <v>0.3</v>
      </c>
      <c r="N783" s="121">
        <v>0</v>
      </c>
      <c r="O783" s="121">
        <v>1.77</v>
      </c>
      <c r="P783" s="121">
        <v>0.5</v>
      </c>
      <c r="Q783" s="121">
        <v>0.3</v>
      </c>
      <c r="R783" s="121">
        <v>0.8</v>
      </c>
      <c r="S783" s="121">
        <v>15.5052</v>
      </c>
      <c r="T783" s="121">
        <v>7.008</v>
      </c>
    </row>
    <row r="784" spans="1:20">
      <c r="A784" s="121">
        <v>783</v>
      </c>
      <c r="B784" s="121">
        <v>2271904</v>
      </c>
      <c r="C784" s="121" t="s">
        <v>3359</v>
      </c>
      <c r="D784" s="121" t="s">
        <v>1862</v>
      </c>
      <c r="E784" s="121" t="s">
        <v>3376</v>
      </c>
      <c r="F784" s="121" t="s">
        <v>3376</v>
      </c>
      <c r="G784" s="121" t="s">
        <v>3377</v>
      </c>
      <c r="H784" s="121" t="s">
        <v>2041</v>
      </c>
      <c r="I784" s="121" t="s">
        <v>2098</v>
      </c>
      <c r="J784" s="121">
        <v>0</v>
      </c>
      <c r="K784" s="121">
        <v>0</v>
      </c>
      <c r="L784" s="121">
        <v>0</v>
      </c>
      <c r="M784" s="121">
        <v>0.4</v>
      </c>
      <c r="N784" s="121">
        <v>0</v>
      </c>
      <c r="O784" s="121">
        <v>0.97</v>
      </c>
      <c r="P784" s="121">
        <v>0.5</v>
      </c>
      <c r="Q784" s="121">
        <v>0.4</v>
      </c>
      <c r="R784" s="121">
        <v>0.9</v>
      </c>
      <c r="S784" s="121">
        <v>8.4971999999999994</v>
      </c>
      <c r="T784" s="121">
        <v>7.8840000000000003</v>
      </c>
    </row>
    <row r="785" spans="1:20">
      <c r="A785" s="121">
        <v>784</v>
      </c>
      <c r="B785" s="121">
        <v>2286107</v>
      </c>
      <c r="C785" s="121" t="s">
        <v>3359</v>
      </c>
      <c r="D785" s="121" t="s">
        <v>1862</v>
      </c>
      <c r="E785" s="121" t="s">
        <v>3378</v>
      </c>
      <c r="F785" s="121" t="s">
        <v>3378</v>
      </c>
      <c r="G785" s="121" t="s">
        <v>2040</v>
      </c>
      <c r="H785" s="121" t="s">
        <v>2041</v>
      </c>
      <c r="I785" s="121" t="s">
        <v>2067</v>
      </c>
      <c r="J785" s="121">
        <v>0</v>
      </c>
      <c r="K785" s="121">
        <v>0</v>
      </c>
      <c r="L785" s="121">
        <v>0</v>
      </c>
      <c r="M785" s="121">
        <v>0.3</v>
      </c>
      <c r="N785" s="121">
        <v>0</v>
      </c>
      <c r="O785" s="121">
        <v>2.38</v>
      </c>
      <c r="P785" s="121">
        <v>0.5</v>
      </c>
      <c r="Q785" s="121">
        <v>0.3</v>
      </c>
      <c r="R785" s="121">
        <v>0.8</v>
      </c>
      <c r="S785" s="121">
        <v>20.848800000000001</v>
      </c>
      <c r="T785" s="121">
        <v>7.008</v>
      </c>
    </row>
    <row r="786" spans="1:20">
      <c r="A786" s="121">
        <v>785</v>
      </c>
      <c r="B786" s="121">
        <v>2303263</v>
      </c>
      <c r="C786" s="121" t="s">
        <v>3359</v>
      </c>
      <c r="D786" s="121" t="s">
        <v>1862</v>
      </c>
      <c r="E786" s="121" t="s">
        <v>3379</v>
      </c>
      <c r="F786" s="121" t="s">
        <v>3379</v>
      </c>
      <c r="G786" s="121" t="s">
        <v>2040</v>
      </c>
      <c r="H786" s="121" t="s">
        <v>2041</v>
      </c>
      <c r="I786" s="121" t="s">
        <v>2067</v>
      </c>
      <c r="J786" s="121">
        <v>0</v>
      </c>
      <c r="K786" s="121">
        <v>0</v>
      </c>
      <c r="L786" s="121">
        <v>0</v>
      </c>
      <c r="M786" s="121">
        <v>0.3</v>
      </c>
      <c r="N786" s="121">
        <v>0</v>
      </c>
      <c r="O786" s="121">
        <v>2.58</v>
      </c>
      <c r="P786" s="121">
        <v>0.5</v>
      </c>
      <c r="Q786" s="121">
        <v>0.3</v>
      </c>
      <c r="R786" s="121">
        <v>0.8</v>
      </c>
      <c r="S786" s="121">
        <v>22.6008</v>
      </c>
      <c r="T786" s="121">
        <v>7.008</v>
      </c>
    </row>
    <row r="787" spans="1:20">
      <c r="A787" s="121">
        <v>786</v>
      </c>
      <c r="B787" s="121">
        <v>2296276</v>
      </c>
      <c r="C787" s="121" t="s">
        <v>3380</v>
      </c>
      <c r="D787" s="121" t="s">
        <v>3381</v>
      </c>
      <c r="E787" s="121" t="s">
        <v>3382</v>
      </c>
      <c r="F787" s="121" t="s">
        <v>3382</v>
      </c>
      <c r="G787" s="121" t="s">
        <v>2040</v>
      </c>
      <c r="H787" s="121" t="s">
        <v>2056</v>
      </c>
      <c r="I787" s="121" t="s">
        <v>2652</v>
      </c>
      <c r="J787" s="121">
        <v>0</v>
      </c>
      <c r="K787" s="121">
        <v>0</v>
      </c>
      <c r="L787" s="121">
        <v>0</v>
      </c>
      <c r="M787" s="121">
        <v>0.2</v>
      </c>
      <c r="N787" s="121">
        <v>0</v>
      </c>
      <c r="O787" s="121">
        <v>0.46</v>
      </c>
      <c r="P787" s="121">
        <v>0.7</v>
      </c>
      <c r="Q787" s="121">
        <v>0.2</v>
      </c>
      <c r="R787" s="121">
        <v>0.9</v>
      </c>
      <c r="S787" s="121">
        <v>4.0296000000000003</v>
      </c>
      <c r="T787" s="121">
        <v>7.8840000000000003</v>
      </c>
    </row>
    <row r="788" spans="1:20">
      <c r="A788" s="121">
        <v>787</v>
      </c>
      <c r="B788" s="121">
        <v>2291730</v>
      </c>
      <c r="C788" s="121" t="s">
        <v>3380</v>
      </c>
      <c r="D788" s="121" t="s">
        <v>3381</v>
      </c>
      <c r="E788" s="121" t="s">
        <v>3383</v>
      </c>
      <c r="F788" s="121" t="s">
        <v>3383</v>
      </c>
      <c r="G788" s="121" t="s">
        <v>2040</v>
      </c>
      <c r="H788" s="121" t="s">
        <v>2056</v>
      </c>
      <c r="I788" s="121" t="s">
        <v>2652</v>
      </c>
      <c r="J788" s="121">
        <v>0</v>
      </c>
      <c r="K788" s="121">
        <v>0</v>
      </c>
      <c r="L788" s="121">
        <v>0</v>
      </c>
      <c r="M788" s="121">
        <v>0.2</v>
      </c>
      <c r="N788" s="121">
        <v>0</v>
      </c>
      <c r="O788" s="121">
        <v>0.46</v>
      </c>
      <c r="P788" s="121">
        <v>0.7</v>
      </c>
      <c r="Q788" s="121">
        <v>0.2</v>
      </c>
      <c r="R788" s="121">
        <v>0.9</v>
      </c>
      <c r="S788" s="121">
        <v>4.0296000000000003</v>
      </c>
      <c r="T788" s="121">
        <v>7.8840000000000003</v>
      </c>
    </row>
    <row r="789" spans="1:20">
      <c r="A789" s="121">
        <v>788</v>
      </c>
      <c r="B789" s="121">
        <v>2296277</v>
      </c>
      <c r="C789" s="121" t="s">
        <v>3380</v>
      </c>
      <c r="D789" s="121" t="s">
        <v>3381</v>
      </c>
      <c r="E789" s="121" t="s">
        <v>3384</v>
      </c>
      <c r="F789" s="121" t="s">
        <v>3384</v>
      </c>
      <c r="G789" s="121" t="s">
        <v>2040</v>
      </c>
      <c r="H789" s="121" t="s">
        <v>2056</v>
      </c>
      <c r="I789" s="121" t="s">
        <v>2652</v>
      </c>
      <c r="J789" s="121">
        <v>0</v>
      </c>
      <c r="K789" s="121">
        <v>0</v>
      </c>
      <c r="L789" s="121">
        <v>0</v>
      </c>
      <c r="M789" s="121">
        <v>0.2</v>
      </c>
      <c r="N789" s="121">
        <v>0</v>
      </c>
      <c r="O789" s="121">
        <v>0.45</v>
      </c>
      <c r="P789" s="121">
        <v>0.7</v>
      </c>
      <c r="Q789" s="121">
        <v>0.2</v>
      </c>
      <c r="R789" s="121">
        <v>0.9</v>
      </c>
      <c r="S789" s="121">
        <v>3.9420000000000002</v>
      </c>
      <c r="T789" s="121">
        <v>7.8840000000000003</v>
      </c>
    </row>
    <row r="790" spans="1:20">
      <c r="A790" s="121">
        <v>789</v>
      </c>
      <c r="B790" s="121">
        <v>2303110</v>
      </c>
      <c r="C790" s="121" t="s">
        <v>3380</v>
      </c>
      <c r="D790" s="121" t="s">
        <v>3381</v>
      </c>
      <c r="E790" s="121" t="s">
        <v>3385</v>
      </c>
      <c r="F790" s="121" t="s">
        <v>3385</v>
      </c>
      <c r="G790" s="121" t="s">
        <v>2040</v>
      </c>
      <c r="H790" s="121" t="s">
        <v>2056</v>
      </c>
      <c r="I790" s="121" t="s">
        <v>2652</v>
      </c>
      <c r="J790" s="121">
        <v>0</v>
      </c>
      <c r="K790" s="121">
        <v>0</v>
      </c>
      <c r="L790" s="121">
        <v>0</v>
      </c>
      <c r="M790" s="121">
        <v>0.2</v>
      </c>
      <c r="N790" s="121">
        <v>0</v>
      </c>
      <c r="O790" s="121">
        <v>0.44</v>
      </c>
      <c r="P790" s="121">
        <v>0.7</v>
      </c>
      <c r="Q790" s="121">
        <v>0.2</v>
      </c>
      <c r="R790" s="121">
        <v>0.9</v>
      </c>
      <c r="S790" s="121">
        <v>3.8544</v>
      </c>
      <c r="T790" s="121">
        <v>7.8840000000000003</v>
      </c>
    </row>
    <row r="791" spans="1:20">
      <c r="A791" s="121">
        <v>790</v>
      </c>
      <c r="B791" s="121">
        <v>2291729</v>
      </c>
      <c r="C791" s="121" t="s">
        <v>3380</v>
      </c>
      <c r="D791" s="121" t="s">
        <v>3381</v>
      </c>
      <c r="E791" s="121" t="s">
        <v>3386</v>
      </c>
      <c r="F791" s="121" t="s">
        <v>3386</v>
      </c>
      <c r="G791" s="121" t="s">
        <v>2040</v>
      </c>
      <c r="H791" s="121" t="s">
        <v>2056</v>
      </c>
      <c r="I791" s="121" t="s">
        <v>2067</v>
      </c>
      <c r="J791" s="121">
        <v>0</v>
      </c>
      <c r="K791" s="121">
        <v>0</v>
      </c>
      <c r="L791" s="121">
        <v>0</v>
      </c>
      <c r="M791" s="121">
        <v>0.3</v>
      </c>
      <c r="N791" s="121">
        <v>0</v>
      </c>
      <c r="O791" s="121">
        <v>0.46</v>
      </c>
      <c r="P791" s="121">
        <v>0.7</v>
      </c>
      <c r="Q791" s="121">
        <v>0.3</v>
      </c>
      <c r="R791" s="121">
        <v>1</v>
      </c>
      <c r="S791" s="121">
        <v>4.0296000000000003</v>
      </c>
      <c r="T791" s="121">
        <v>8.76</v>
      </c>
    </row>
    <row r="792" spans="1:20">
      <c r="A792" s="121">
        <v>791</v>
      </c>
      <c r="B792" s="121">
        <v>2285826</v>
      </c>
      <c r="C792" s="121" t="s">
        <v>3380</v>
      </c>
      <c r="D792" s="121" t="s">
        <v>3381</v>
      </c>
      <c r="E792" s="121" t="s">
        <v>3387</v>
      </c>
      <c r="F792" s="121" t="s">
        <v>3387</v>
      </c>
      <c r="G792" s="121" t="s">
        <v>2040</v>
      </c>
      <c r="H792" s="121" t="s">
        <v>2056</v>
      </c>
      <c r="I792" s="121" t="s">
        <v>2067</v>
      </c>
      <c r="J792" s="121">
        <v>0</v>
      </c>
      <c r="K792" s="121">
        <v>0</v>
      </c>
      <c r="L792" s="121">
        <v>0</v>
      </c>
      <c r="M792" s="121">
        <v>0.3</v>
      </c>
      <c r="N792" s="121">
        <v>0</v>
      </c>
      <c r="O792" s="121">
        <v>0.43</v>
      </c>
      <c r="P792" s="121">
        <v>0.7</v>
      </c>
      <c r="Q792" s="121">
        <v>0.3</v>
      </c>
      <c r="R792" s="121">
        <v>1</v>
      </c>
      <c r="S792" s="121">
        <v>3.7667999999999999</v>
      </c>
      <c r="T792" s="121">
        <v>8.76</v>
      </c>
    </row>
    <row r="793" spans="1:20">
      <c r="A793" s="121">
        <v>792</v>
      </c>
      <c r="B793" s="121">
        <v>2303112</v>
      </c>
      <c r="C793" s="121" t="s">
        <v>3380</v>
      </c>
      <c r="D793" s="121" t="s">
        <v>3381</v>
      </c>
      <c r="E793" s="121" t="s">
        <v>3388</v>
      </c>
      <c r="F793" s="121" t="s">
        <v>3388</v>
      </c>
      <c r="G793" s="121" t="s">
        <v>2040</v>
      </c>
      <c r="H793" s="121" t="s">
        <v>2056</v>
      </c>
      <c r="I793" s="121" t="s">
        <v>2652</v>
      </c>
      <c r="J793" s="121">
        <v>0</v>
      </c>
      <c r="K793" s="121">
        <v>0</v>
      </c>
      <c r="L793" s="121">
        <v>0</v>
      </c>
      <c r="M793" s="121">
        <v>0.2</v>
      </c>
      <c r="N793" s="121">
        <v>0</v>
      </c>
      <c r="O793" s="121">
        <v>0.44</v>
      </c>
      <c r="P793" s="121">
        <v>0.7</v>
      </c>
      <c r="Q793" s="121">
        <v>0.2</v>
      </c>
      <c r="R793" s="121">
        <v>0.9</v>
      </c>
      <c r="S793" s="121">
        <v>3.8544</v>
      </c>
      <c r="T793" s="121">
        <v>7.8840000000000003</v>
      </c>
    </row>
    <row r="794" spans="1:20">
      <c r="A794" s="121">
        <v>793</v>
      </c>
      <c r="B794" s="121">
        <v>2217113</v>
      </c>
      <c r="C794" s="121" t="s">
        <v>1861</v>
      </c>
      <c r="D794" s="121" t="s">
        <v>1862</v>
      </c>
      <c r="E794" s="121" t="s">
        <v>2815</v>
      </c>
      <c r="F794" s="121">
        <v>7742</v>
      </c>
      <c r="G794" s="121" t="s">
        <v>2040</v>
      </c>
      <c r="H794" s="121" t="s">
        <v>2041</v>
      </c>
      <c r="I794" s="121" t="s">
        <v>2098</v>
      </c>
      <c r="J794" s="121">
        <v>0</v>
      </c>
      <c r="K794" s="121">
        <v>0</v>
      </c>
      <c r="L794" s="121">
        <v>0</v>
      </c>
      <c r="M794" s="121">
        <v>0.4</v>
      </c>
      <c r="N794" s="121">
        <v>0</v>
      </c>
      <c r="O794" s="121">
        <v>1.35</v>
      </c>
      <c r="P794" s="121">
        <v>0.5</v>
      </c>
      <c r="Q794" s="121">
        <v>0.4</v>
      </c>
      <c r="R794" s="121">
        <v>0.9</v>
      </c>
      <c r="S794" s="121">
        <v>11.826000000000001</v>
      </c>
      <c r="T794" s="121">
        <v>7.8840000000000003</v>
      </c>
    </row>
    <row r="795" spans="1:20">
      <c r="A795" s="121">
        <v>794</v>
      </c>
      <c r="B795" s="121">
        <v>2272871</v>
      </c>
      <c r="C795" s="121" t="s">
        <v>3389</v>
      </c>
      <c r="D795" s="121" t="s">
        <v>3390</v>
      </c>
      <c r="E795" s="121" t="s">
        <v>3089</v>
      </c>
      <c r="F795" s="121" t="s">
        <v>3391</v>
      </c>
      <c r="G795" s="121" t="s">
        <v>2040</v>
      </c>
      <c r="H795" s="121" t="s">
        <v>2056</v>
      </c>
      <c r="I795" s="121" t="s">
        <v>2067</v>
      </c>
      <c r="J795" s="121">
        <v>0</v>
      </c>
      <c r="K795" s="121">
        <v>0</v>
      </c>
      <c r="L795" s="121">
        <v>0</v>
      </c>
      <c r="M795" s="121">
        <v>0.3</v>
      </c>
      <c r="N795" s="121">
        <v>0</v>
      </c>
      <c r="O795" s="121">
        <v>2.02</v>
      </c>
      <c r="P795" s="121">
        <v>0.7</v>
      </c>
      <c r="Q795" s="121">
        <v>0.3</v>
      </c>
      <c r="R795" s="121">
        <v>1</v>
      </c>
      <c r="S795" s="121">
        <v>17.6952</v>
      </c>
      <c r="T795" s="121">
        <v>8.76</v>
      </c>
    </row>
    <row r="796" spans="1:20">
      <c r="A796" s="121">
        <v>795</v>
      </c>
      <c r="B796" s="121">
        <v>2272872</v>
      </c>
      <c r="C796" s="121" t="s">
        <v>3389</v>
      </c>
      <c r="D796" s="121" t="s">
        <v>3390</v>
      </c>
      <c r="E796" s="121" t="s">
        <v>3089</v>
      </c>
      <c r="F796" s="121" t="s">
        <v>3392</v>
      </c>
      <c r="G796" s="121" t="s">
        <v>2040</v>
      </c>
      <c r="H796" s="121" t="s">
        <v>2056</v>
      </c>
      <c r="I796" s="121" t="s">
        <v>2067</v>
      </c>
      <c r="J796" s="121">
        <v>0</v>
      </c>
      <c r="K796" s="121">
        <v>0</v>
      </c>
      <c r="L796" s="121">
        <v>0</v>
      </c>
      <c r="M796" s="121">
        <v>0.3</v>
      </c>
      <c r="N796" s="121">
        <v>0</v>
      </c>
      <c r="O796" s="121">
        <v>1.73</v>
      </c>
      <c r="P796" s="121">
        <v>0.7</v>
      </c>
      <c r="Q796" s="121">
        <v>0.3</v>
      </c>
      <c r="R796" s="121">
        <v>1</v>
      </c>
      <c r="S796" s="121">
        <v>15.1548</v>
      </c>
      <c r="T796" s="121">
        <v>8.76</v>
      </c>
    </row>
    <row r="797" spans="1:20">
      <c r="A797" s="121">
        <v>796</v>
      </c>
      <c r="B797" s="121">
        <v>2272873</v>
      </c>
      <c r="C797" s="121" t="s">
        <v>3389</v>
      </c>
      <c r="D797" s="121" t="s">
        <v>3390</v>
      </c>
      <c r="E797" s="121" t="s">
        <v>3089</v>
      </c>
      <c r="F797" s="121" t="s">
        <v>3393</v>
      </c>
      <c r="G797" s="121" t="s">
        <v>2040</v>
      </c>
      <c r="H797" s="121" t="s">
        <v>2056</v>
      </c>
      <c r="I797" s="121" t="s">
        <v>2067</v>
      </c>
      <c r="J797" s="121">
        <v>0</v>
      </c>
      <c r="K797" s="121">
        <v>0</v>
      </c>
      <c r="L797" s="121">
        <v>0</v>
      </c>
      <c r="M797" s="121">
        <v>0.3</v>
      </c>
      <c r="N797" s="121">
        <v>0</v>
      </c>
      <c r="O797" s="121">
        <v>1.85</v>
      </c>
      <c r="P797" s="121">
        <v>0.7</v>
      </c>
      <c r="Q797" s="121">
        <v>0.3</v>
      </c>
      <c r="R797" s="121">
        <v>1</v>
      </c>
      <c r="S797" s="121">
        <v>16.206</v>
      </c>
      <c r="T797" s="121">
        <v>8.76</v>
      </c>
    </row>
    <row r="798" spans="1:20">
      <c r="A798" s="121">
        <v>797</v>
      </c>
      <c r="B798" s="121">
        <v>2200118</v>
      </c>
      <c r="C798" s="121" t="s">
        <v>3394</v>
      </c>
      <c r="D798" s="121" t="s">
        <v>3395</v>
      </c>
      <c r="E798" s="121" t="s">
        <v>3396</v>
      </c>
      <c r="F798" s="121" t="s">
        <v>3397</v>
      </c>
      <c r="G798" s="121" t="s">
        <v>3398</v>
      </c>
      <c r="H798" s="121" t="s">
        <v>2056</v>
      </c>
      <c r="I798" s="121" t="s">
        <v>2057</v>
      </c>
      <c r="J798" s="121">
        <v>0</v>
      </c>
      <c r="K798" s="121">
        <v>0</v>
      </c>
      <c r="L798" s="121">
        <v>0</v>
      </c>
      <c r="M798" s="121">
        <v>0.3</v>
      </c>
      <c r="N798" s="121">
        <v>0</v>
      </c>
      <c r="O798" s="121">
        <v>3.19</v>
      </c>
      <c r="P798" s="121">
        <v>0.7</v>
      </c>
      <c r="Q798" s="121">
        <v>0.3</v>
      </c>
      <c r="R798" s="121">
        <v>1</v>
      </c>
      <c r="S798" s="121">
        <v>27.944400000000002</v>
      </c>
      <c r="T798" s="121">
        <v>8.76</v>
      </c>
    </row>
    <row r="799" spans="1:20">
      <c r="A799" s="121">
        <v>798</v>
      </c>
      <c r="B799" s="121">
        <v>2252601</v>
      </c>
      <c r="C799" s="121" t="s">
        <v>3394</v>
      </c>
      <c r="D799" s="121" t="s">
        <v>3395</v>
      </c>
      <c r="E799" s="121" t="s">
        <v>3399</v>
      </c>
      <c r="F799" s="121" t="s">
        <v>3399</v>
      </c>
      <c r="G799" s="121" t="s">
        <v>3400</v>
      </c>
      <c r="H799" s="121" t="s">
        <v>2056</v>
      </c>
      <c r="I799" s="121" t="s">
        <v>2057</v>
      </c>
      <c r="J799" s="121">
        <v>0</v>
      </c>
      <c r="K799" s="121">
        <v>0</v>
      </c>
      <c r="L799" s="121">
        <v>0</v>
      </c>
      <c r="M799" s="121">
        <v>0.3</v>
      </c>
      <c r="N799" s="121">
        <v>0</v>
      </c>
      <c r="O799" s="121">
        <v>3.67</v>
      </c>
      <c r="P799" s="121">
        <v>0.7</v>
      </c>
      <c r="Q799" s="121">
        <v>0.3</v>
      </c>
      <c r="R799" s="121">
        <v>1</v>
      </c>
      <c r="S799" s="121">
        <v>32.1492</v>
      </c>
      <c r="T799" s="121">
        <v>8.76</v>
      </c>
    </row>
    <row r="800" spans="1:20">
      <c r="A800" s="121">
        <v>799</v>
      </c>
      <c r="B800" s="121">
        <v>2194021</v>
      </c>
      <c r="C800" s="121" t="s">
        <v>3394</v>
      </c>
      <c r="D800" s="121" t="s">
        <v>3395</v>
      </c>
      <c r="E800" s="121" t="s">
        <v>3401</v>
      </c>
      <c r="F800" s="121" t="s">
        <v>3402</v>
      </c>
      <c r="G800" s="121" t="s">
        <v>3403</v>
      </c>
      <c r="H800" s="121" t="s">
        <v>2056</v>
      </c>
      <c r="I800" s="121" t="s">
        <v>2109</v>
      </c>
      <c r="J800" s="121">
        <v>0</v>
      </c>
      <c r="K800" s="121">
        <v>0</v>
      </c>
      <c r="L800" s="121">
        <v>0</v>
      </c>
      <c r="M800" s="121">
        <v>1.5</v>
      </c>
      <c r="N800" s="121">
        <v>0</v>
      </c>
      <c r="O800" s="121">
        <v>7.13</v>
      </c>
      <c r="P800" s="121">
        <v>0.7</v>
      </c>
      <c r="Q800" s="121">
        <v>1.5</v>
      </c>
      <c r="R800" s="121">
        <v>2.2000000000000002</v>
      </c>
      <c r="S800" s="121">
        <v>62.458799999999997</v>
      </c>
      <c r="T800" s="121">
        <v>19.271999999999998</v>
      </c>
    </row>
    <row r="801" spans="1:20">
      <c r="A801" s="121">
        <v>800</v>
      </c>
      <c r="B801" s="121">
        <v>2209349</v>
      </c>
      <c r="C801" s="121" t="s">
        <v>3394</v>
      </c>
      <c r="D801" s="121" t="s">
        <v>3395</v>
      </c>
      <c r="E801" s="121" t="s">
        <v>3404</v>
      </c>
      <c r="F801" s="121" t="s">
        <v>3405</v>
      </c>
      <c r="G801" s="121" t="s">
        <v>2040</v>
      </c>
      <c r="H801" s="121" t="s">
        <v>2056</v>
      </c>
      <c r="I801" s="121" t="s">
        <v>2057</v>
      </c>
      <c r="J801" s="121">
        <v>0</v>
      </c>
      <c r="K801" s="121">
        <v>0</v>
      </c>
      <c r="L801" s="121">
        <v>0</v>
      </c>
      <c r="M801" s="121">
        <v>0.3</v>
      </c>
      <c r="N801" s="121">
        <v>0</v>
      </c>
      <c r="O801" s="121">
        <v>6.85</v>
      </c>
      <c r="P801" s="121">
        <v>0.7</v>
      </c>
      <c r="Q801" s="121">
        <v>0.3</v>
      </c>
      <c r="R801" s="121">
        <v>1</v>
      </c>
      <c r="S801" s="121">
        <v>60.006</v>
      </c>
      <c r="T801" s="121">
        <v>8.76</v>
      </c>
    </row>
    <row r="802" spans="1:20">
      <c r="A802" s="121">
        <v>801</v>
      </c>
      <c r="B802" s="121">
        <v>2295636</v>
      </c>
      <c r="C802" s="121" t="s">
        <v>3394</v>
      </c>
      <c r="D802" s="121" t="s">
        <v>3395</v>
      </c>
      <c r="E802" s="121" t="s">
        <v>3406</v>
      </c>
      <c r="F802" s="121" t="s">
        <v>3406</v>
      </c>
      <c r="G802" s="121" t="s">
        <v>3407</v>
      </c>
      <c r="H802" s="121" t="s">
        <v>2056</v>
      </c>
      <c r="I802" s="121" t="s">
        <v>2057</v>
      </c>
      <c r="J802" s="121">
        <v>0</v>
      </c>
      <c r="K802" s="121">
        <v>0</v>
      </c>
      <c r="L802" s="121">
        <v>0</v>
      </c>
      <c r="M802" s="121">
        <v>0.3</v>
      </c>
      <c r="N802" s="121">
        <v>0</v>
      </c>
      <c r="O802" s="121">
        <v>4.66</v>
      </c>
      <c r="P802" s="121">
        <v>0.7</v>
      </c>
      <c r="Q802" s="121">
        <v>0.3</v>
      </c>
      <c r="R802" s="121">
        <v>1</v>
      </c>
      <c r="S802" s="121">
        <v>40.821599999999997</v>
      </c>
      <c r="T802" s="121">
        <v>8.76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2"/>
  <sheetViews>
    <sheetView workbookViewId="0" xr3:uid="{44B22561-5205-5C8A-B808-2C70100D228F}">
      <selection activeCell="B4" sqref="B4"/>
    </sheetView>
  </sheetViews>
  <sheetFormatPr defaultColWidth="9.140625" defaultRowHeight="13.15"/>
  <cols>
    <col min="1" max="1" width="9.140625" style="84"/>
    <col min="2" max="2" width="13.85546875" style="84" customWidth="1"/>
    <col min="3" max="3" width="10.42578125" style="84" customWidth="1"/>
    <col min="4" max="6" width="9.140625" style="84"/>
    <col min="7" max="7" width="9.85546875" style="84" customWidth="1"/>
    <col min="8" max="8" width="9.140625" style="84" customWidth="1"/>
    <col min="9" max="16384" width="9.140625" style="84"/>
  </cols>
  <sheetData>
    <row r="2" spans="2:9">
      <c r="B2" s="116" t="s">
        <v>3408</v>
      </c>
      <c r="C2" s="115"/>
    </row>
    <row r="3" spans="2:9">
      <c r="B3" s="114">
        <v>0</v>
      </c>
      <c r="C3" s="99" t="s">
        <v>3409</v>
      </c>
    </row>
    <row r="4" spans="2:9">
      <c r="B4" s="88">
        <f>B3*52</f>
        <v>0</v>
      </c>
      <c r="C4" s="87" t="s">
        <v>3410</v>
      </c>
    </row>
    <row r="8" spans="2:9" ht="105.6">
      <c r="B8" s="113" t="s">
        <v>2</v>
      </c>
      <c r="C8" s="113" t="s">
        <v>3</v>
      </c>
      <c r="D8" s="112" t="s">
        <v>4</v>
      </c>
      <c r="E8" s="112" t="s">
        <v>5</v>
      </c>
      <c r="F8" s="111" t="s">
        <v>6</v>
      </c>
      <c r="G8" s="110" t="s">
        <v>7</v>
      </c>
      <c r="H8" s="111" t="s">
        <v>8</v>
      </c>
      <c r="I8" s="110" t="s">
        <v>9</v>
      </c>
    </row>
    <row r="9" spans="2:9">
      <c r="B9" s="104" t="s">
        <v>11</v>
      </c>
      <c r="C9" s="104" t="s">
        <v>12</v>
      </c>
      <c r="D9" s="109">
        <v>0</v>
      </c>
      <c r="E9" s="103">
        <v>20</v>
      </c>
      <c r="F9" s="108">
        <v>16.643195833333333</v>
      </c>
      <c r="G9" s="107">
        <v>16.643195833333333</v>
      </c>
      <c r="H9" s="102">
        <v>0</v>
      </c>
      <c r="I9" s="101">
        <v>16.600000000000001</v>
      </c>
    </row>
    <row r="10" spans="2:9">
      <c r="B10" s="98" t="s">
        <v>11</v>
      </c>
      <c r="C10" s="98" t="s">
        <v>12</v>
      </c>
      <c r="D10" s="106">
        <f>E9+1</f>
        <v>21</v>
      </c>
      <c r="E10" s="97">
        <v>40</v>
      </c>
      <c r="F10" s="96">
        <v>16.600000000000001</v>
      </c>
      <c r="G10" s="95">
        <v>28.285399999999996</v>
      </c>
      <c r="H10" s="96">
        <v>0.6</v>
      </c>
      <c r="I10" s="95">
        <v>4</v>
      </c>
    </row>
    <row r="11" spans="2:9">
      <c r="B11" s="98" t="s">
        <v>11</v>
      </c>
      <c r="C11" s="98" t="s">
        <v>12</v>
      </c>
      <c r="D11" s="106">
        <f>E10+1</f>
        <v>41</v>
      </c>
      <c r="E11" s="97">
        <v>60</v>
      </c>
      <c r="F11" s="96">
        <v>28.599999999999998</v>
      </c>
      <c r="G11" s="95">
        <v>44.922800000000009</v>
      </c>
      <c r="H11" s="96">
        <v>0.9</v>
      </c>
      <c r="I11" s="95">
        <v>-8.3000000000000007</v>
      </c>
    </row>
    <row r="12" spans="2:9">
      <c r="B12" s="98" t="s">
        <v>11</v>
      </c>
      <c r="C12" s="98" t="s">
        <v>12</v>
      </c>
      <c r="D12" s="106">
        <f>E11+1</f>
        <v>61</v>
      </c>
      <c r="E12" s="97">
        <v>80</v>
      </c>
      <c r="F12" s="96">
        <v>46.599999999999994</v>
      </c>
      <c r="G12" s="95">
        <v>76.393199999999993</v>
      </c>
      <c r="H12" s="96">
        <v>1.6</v>
      </c>
      <c r="I12" s="95">
        <v>-51</v>
      </c>
    </row>
    <row r="13" spans="2:9">
      <c r="B13" s="98" t="s">
        <v>11</v>
      </c>
      <c r="C13" s="98" t="s">
        <v>12</v>
      </c>
      <c r="D13" s="106">
        <f>E12+1</f>
        <v>81</v>
      </c>
      <c r="E13" s="97">
        <v>130</v>
      </c>
      <c r="F13" s="96">
        <v>78.599999999999994</v>
      </c>
      <c r="G13" s="95">
        <v>266.15420000000006</v>
      </c>
      <c r="H13" s="96">
        <v>3.8</v>
      </c>
      <c r="I13" s="95">
        <v>-229.2</v>
      </c>
    </row>
    <row r="14" spans="2:9">
      <c r="B14" s="92" t="s">
        <v>11</v>
      </c>
      <c r="C14" s="92" t="s">
        <v>12</v>
      </c>
      <c r="D14" s="105">
        <f>E13+1</f>
        <v>131</v>
      </c>
      <c r="E14" s="91">
        <v>1000</v>
      </c>
      <c r="F14" s="90">
        <v>268.59999999999997</v>
      </c>
      <c r="G14" s="89">
        <v>3570.8</v>
      </c>
      <c r="H14" s="90">
        <v>3.8</v>
      </c>
      <c r="I14" s="89">
        <v>-229.2</v>
      </c>
    </row>
    <row r="15" spans="2:9">
      <c r="B15" s="104" t="s">
        <v>14</v>
      </c>
      <c r="C15" s="104" t="s">
        <v>12</v>
      </c>
      <c r="D15" s="103">
        <v>0</v>
      </c>
      <c r="E15" s="103">
        <v>20</v>
      </c>
      <c r="F15" s="102">
        <v>14.84548</v>
      </c>
      <c r="G15" s="101">
        <v>14.84548</v>
      </c>
      <c r="H15" s="100">
        <v>0</v>
      </c>
      <c r="I15" s="99">
        <v>14.8</v>
      </c>
    </row>
    <row r="16" spans="2:9">
      <c r="B16" s="98" t="s">
        <v>14</v>
      </c>
      <c r="C16" s="98" t="s">
        <v>12</v>
      </c>
      <c r="D16" s="97">
        <f>E15+1</f>
        <v>21</v>
      </c>
      <c r="E16" s="97">
        <v>40</v>
      </c>
      <c r="F16" s="96">
        <v>14.8</v>
      </c>
      <c r="G16" s="95">
        <v>32.296550000000003</v>
      </c>
      <c r="H16" s="94">
        <v>0.9</v>
      </c>
      <c r="I16" s="93">
        <v>-4.0999999999999996</v>
      </c>
    </row>
    <row r="17" spans="2:9">
      <c r="B17" s="98" t="s">
        <v>14</v>
      </c>
      <c r="C17" s="98" t="s">
        <v>12</v>
      </c>
      <c r="D17" s="97">
        <f>E16+1</f>
        <v>41</v>
      </c>
      <c r="E17" s="97">
        <v>60</v>
      </c>
      <c r="F17" s="96">
        <v>32.799999999999997</v>
      </c>
      <c r="G17" s="95">
        <v>44.849609999999998</v>
      </c>
      <c r="H17" s="94">
        <v>0.6</v>
      </c>
      <c r="I17" s="93">
        <v>8.1999999999999993</v>
      </c>
    </row>
    <row r="18" spans="2:9">
      <c r="B18" s="98" t="s">
        <v>14</v>
      </c>
      <c r="C18" s="98" t="s">
        <v>12</v>
      </c>
      <c r="D18" s="97">
        <f>E17+1</f>
        <v>61</v>
      </c>
      <c r="E18" s="97">
        <v>80</v>
      </c>
      <c r="F18" s="96">
        <v>44.8</v>
      </c>
      <c r="G18" s="95">
        <v>87.380800000000008</v>
      </c>
      <c r="H18" s="94">
        <v>2.2000000000000002</v>
      </c>
      <c r="I18" s="93">
        <v>-89.4</v>
      </c>
    </row>
    <row r="19" spans="2:9">
      <c r="B19" s="98" t="s">
        <v>14</v>
      </c>
      <c r="C19" s="98" t="s">
        <v>12</v>
      </c>
      <c r="D19" s="97">
        <f>E18+1</f>
        <v>81</v>
      </c>
      <c r="E19" s="97">
        <v>100</v>
      </c>
      <c r="F19" s="96">
        <v>88.800000000000011</v>
      </c>
      <c r="G19" s="95">
        <v>273.95159999999998</v>
      </c>
      <c r="H19" s="94">
        <v>9.6999999999999993</v>
      </c>
      <c r="I19" s="93">
        <v>-696.9</v>
      </c>
    </row>
    <row r="20" spans="2:9">
      <c r="B20" s="92" t="s">
        <v>14</v>
      </c>
      <c r="C20" s="92" t="s">
        <v>12</v>
      </c>
      <c r="D20" s="91">
        <f>E19+1</f>
        <v>101</v>
      </c>
      <c r="E20" s="91">
        <v>1000</v>
      </c>
      <c r="F20" s="90">
        <v>282.79999999999995</v>
      </c>
      <c r="G20" s="89">
        <v>9003.1</v>
      </c>
      <c r="H20" s="88">
        <v>9.6999999999999993</v>
      </c>
      <c r="I20" s="87">
        <v>-696.9</v>
      </c>
    </row>
    <row r="21" spans="2:9">
      <c r="B21" s="104" t="s">
        <v>14</v>
      </c>
      <c r="C21" s="104" t="s">
        <v>15</v>
      </c>
      <c r="D21" s="103">
        <v>0</v>
      </c>
      <c r="E21" s="103">
        <v>20</v>
      </c>
      <c r="F21" s="102">
        <v>13.93946666666667</v>
      </c>
      <c r="G21" s="101">
        <v>13.93946666666667</v>
      </c>
      <c r="H21" s="100">
        <v>0</v>
      </c>
      <c r="I21" s="99">
        <v>13.9</v>
      </c>
    </row>
    <row r="22" spans="2:9">
      <c r="B22" s="98" t="s">
        <v>14</v>
      </c>
      <c r="C22" s="98" t="s">
        <v>15</v>
      </c>
      <c r="D22" s="97">
        <v>21</v>
      </c>
      <c r="E22" s="97">
        <v>40</v>
      </c>
      <c r="F22" s="96">
        <v>13.9</v>
      </c>
      <c r="G22" s="95">
        <v>30.638400000000008</v>
      </c>
      <c r="H22" s="94">
        <v>0.9</v>
      </c>
      <c r="I22" s="93">
        <v>-5</v>
      </c>
    </row>
    <row r="23" spans="2:9">
      <c r="B23" s="98" t="s">
        <v>14</v>
      </c>
      <c r="C23" s="98" t="s">
        <v>15</v>
      </c>
      <c r="D23" s="97">
        <v>41</v>
      </c>
      <c r="E23" s="97">
        <v>60</v>
      </c>
      <c r="F23" s="96">
        <v>31.9</v>
      </c>
      <c r="G23" s="95">
        <v>39.843960000000003</v>
      </c>
      <c r="H23" s="94">
        <v>0.4</v>
      </c>
      <c r="I23" s="93">
        <v>15.5</v>
      </c>
    </row>
    <row r="24" spans="2:9">
      <c r="B24" s="98" t="s">
        <v>14</v>
      </c>
      <c r="C24" s="98" t="s">
        <v>15</v>
      </c>
      <c r="D24" s="97">
        <v>61</v>
      </c>
      <c r="E24" s="97">
        <v>100</v>
      </c>
      <c r="F24" s="96">
        <v>39.900000000000006</v>
      </c>
      <c r="G24" s="95">
        <v>274.21159999999998</v>
      </c>
      <c r="H24" s="94">
        <v>6</v>
      </c>
      <c r="I24" s="93">
        <v>-326.10000000000002</v>
      </c>
    </row>
    <row r="25" spans="2:9">
      <c r="B25" s="98" t="s">
        <v>14</v>
      </c>
      <c r="C25" s="98" t="s">
        <v>15</v>
      </c>
      <c r="D25" s="97">
        <v>101</v>
      </c>
      <c r="E25" s="97">
        <v>135</v>
      </c>
      <c r="F25" s="96">
        <v>279.89999999999998</v>
      </c>
      <c r="G25" s="95">
        <v>483.9</v>
      </c>
      <c r="H25" s="94">
        <v>6</v>
      </c>
      <c r="I25" s="93">
        <v>-326.10000000000002</v>
      </c>
    </row>
    <row r="26" spans="2:9">
      <c r="B26" s="92" t="s">
        <v>14</v>
      </c>
      <c r="C26" s="92" t="s">
        <v>15</v>
      </c>
      <c r="D26" s="91">
        <v>136</v>
      </c>
      <c r="E26" s="91">
        <v>1000</v>
      </c>
      <c r="F26" s="90">
        <v>489.9</v>
      </c>
      <c r="G26" s="89">
        <v>5673.9</v>
      </c>
      <c r="H26" s="88">
        <v>6</v>
      </c>
      <c r="I26" s="87">
        <v>-326.10000000000002</v>
      </c>
    </row>
    <row r="27" spans="2:9">
      <c r="B27" s="104" t="s">
        <v>11</v>
      </c>
      <c r="C27" s="104" t="s">
        <v>15</v>
      </c>
      <c r="D27" s="103">
        <v>0</v>
      </c>
      <c r="E27" s="103">
        <v>20</v>
      </c>
      <c r="F27" s="102">
        <v>13.108008333333334</v>
      </c>
      <c r="G27" s="101">
        <v>13.108008333333334</v>
      </c>
      <c r="H27" s="100">
        <v>0</v>
      </c>
      <c r="I27" s="99">
        <v>13.1</v>
      </c>
    </row>
    <row r="28" spans="2:9">
      <c r="B28" s="98" t="s">
        <v>11</v>
      </c>
      <c r="C28" s="98" t="s">
        <v>15</v>
      </c>
      <c r="D28" s="97">
        <f>E27+1</f>
        <v>21</v>
      </c>
      <c r="E28" s="97">
        <v>40</v>
      </c>
      <c r="F28" s="96">
        <v>13.1</v>
      </c>
      <c r="G28" s="95">
        <v>26.588639999999998</v>
      </c>
      <c r="H28" s="94">
        <v>0.7</v>
      </c>
      <c r="I28" s="93">
        <v>-1.6</v>
      </c>
    </row>
    <row r="29" spans="2:9">
      <c r="B29" s="98" t="s">
        <v>11</v>
      </c>
      <c r="C29" s="98" t="s">
        <v>15</v>
      </c>
      <c r="D29" s="97">
        <f>E28+1</f>
        <v>41</v>
      </c>
      <c r="E29" s="97">
        <v>60</v>
      </c>
      <c r="F29" s="96">
        <v>27.099999999999998</v>
      </c>
      <c r="G29" s="95">
        <v>40.530749999999998</v>
      </c>
      <c r="H29" s="94">
        <v>0.7</v>
      </c>
      <c r="I29" s="93">
        <v>-1.6</v>
      </c>
    </row>
    <row r="30" spans="2:9">
      <c r="B30" s="98" t="s">
        <v>11</v>
      </c>
      <c r="C30" s="98" t="s">
        <v>15</v>
      </c>
      <c r="D30" s="97">
        <f>E29+1</f>
        <v>61</v>
      </c>
      <c r="E30" s="97">
        <v>135</v>
      </c>
      <c r="F30" s="96">
        <v>41.099999999999994</v>
      </c>
      <c r="G30" s="95">
        <v>236.10079999999999</v>
      </c>
      <c r="H30" s="94">
        <v>2.6</v>
      </c>
      <c r="I30" s="93">
        <v>-117.5</v>
      </c>
    </row>
    <row r="31" spans="2:9">
      <c r="B31" s="98" t="s">
        <v>11</v>
      </c>
      <c r="C31" s="98" t="s">
        <v>15</v>
      </c>
      <c r="D31" s="97">
        <f>E30+1</f>
        <v>136</v>
      </c>
      <c r="E31" s="97">
        <v>300</v>
      </c>
      <c r="F31" s="96">
        <v>236.10000000000002</v>
      </c>
      <c r="G31" s="95">
        <v>1906.3148207999998</v>
      </c>
      <c r="H31" s="94">
        <v>10.199999999999999</v>
      </c>
      <c r="I31" s="93">
        <v>-1151.0999999999999</v>
      </c>
    </row>
    <row r="32" spans="2:9">
      <c r="B32" s="92" t="s">
        <v>11</v>
      </c>
      <c r="C32" s="92" t="s">
        <v>15</v>
      </c>
      <c r="D32" s="91">
        <f>E31+1</f>
        <v>301</v>
      </c>
      <c r="E32" s="91">
        <v>1000</v>
      </c>
      <c r="F32" s="90">
        <v>1919.1</v>
      </c>
      <c r="G32" s="89">
        <v>9048.9</v>
      </c>
      <c r="H32" s="88">
        <v>10.199999999999999</v>
      </c>
      <c r="I32" s="87">
        <v>-1151.0999999999999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63"/>
  <sheetViews>
    <sheetView workbookViewId="0" xr3:uid="{7BE570AB-09E9-518F-B8F7-3F91B7162CA9}">
      <selection activeCell="B1" sqref="B1:I32"/>
    </sheetView>
  </sheetViews>
  <sheetFormatPr defaultRowHeight="13.15"/>
  <cols>
    <col min="2" max="2" width="13.7109375" customWidth="1"/>
    <col min="3" max="3" width="10.42578125" customWidth="1"/>
    <col min="6" max="6" width="8.7109375" bestFit="1" customWidth="1"/>
    <col min="7" max="7" width="9.7109375" customWidth="1"/>
    <col min="8" max="8" width="9.140625" customWidth="1"/>
  </cols>
  <sheetData>
    <row r="2" spans="12:12">
      <c r="L2" s="70"/>
    </row>
    <row r="34" spans="2:10">
      <c r="B34" s="71" t="s">
        <v>3411</v>
      </c>
    </row>
    <row r="35" spans="2:10">
      <c r="B35" s="11" t="s">
        <v>3408</v>
      </c>
      <c r="C35" s="12"/>
    </row>
    <row r="36" spans="2:10">
      <c r="B36" s="13">
        <v>0.3</v>
      </c>
      <c r="C36" s="14" t="s">
        <v>3409</v>
      </c>
    </row>
    <row r="37" spans="2:10">
      <c r="B37" s="15">
        <f>B36*52</f>
        <v>15.6</v>
      </c>
      <c r="C37" s="16" t="s">
        <v>3410</v>
      </c>
    </row>
    <row r="40" spans="2:10" ht="52.9">
      <c r="B40" s="55" t="s">
        <v>2</v>
      </c>
      <c r="C40" s="55" t="s">
        <v>3</v>
      </c>
      <c r="D40" s="52" t="s">
        <v>4</v>
      </c>
      <c r="E40" s="52" t="s">
        <v>5</v>
      </c>
      <c r="F40" s="51"/>
      <c r="G40" s="53"/>
      <c r="H40" s="51" t="s">
        <v>3412</v>
      </c>
      <c r="I40" s="53" t="s">
        <v>3413</v>
      </c>
    </row>
    <row r="41" spans="2:10">
      <c r="B41" s="17" t="s">
        <v>11</v>
      </c>
      <c r="C41" s="18" t="s">
        <v>15</v>
      </c>
      <c r="D41" s="25">
        <v>0</v>
      </c>
      <c r="E41" s="18">
        <v>5</v>
      </c>
      <c r="F41" s="77"/>
      <c r="G41" s="77"/>
      <c r="H41" s="78">
        <v>0</v>
      </c>
      <c r="I41" s="73">
        <v>0.3</v>
      </c>
    </row>
    <row r="42" spans="2:10">
      <c r="B42" s="19" t="s">
        <v>11</v>
      </c>
      <c r="C42" s="20" t="s">
        <v>15</v>
      </c>
      <c r="D42" s="26">
        <f t="shared" ref="D42:D47" si="0">E41+1</f>
        <v>6</v>
      </c>
      <c r="E42" s="20">
        <v>20</v>
      </c>
      <c r="F42" s="72"/>
      <c r="G42" s="72"/>
      <c r="H42" s="76">
        <v>0.04</v>
      </c>
      <c r="I42" s="74">
        <v>1</v>
      </c>
    </row>
    <row r="43" spans="2:10">
      <c r="B43" s="19" t="s">
        <v>11</v>
      </c>
      <c r="C43" s="20" t="s">
        <v>15</v>
      </c>
      <c r="D43" s="26">
        <f t="shared" si="0"/>
        <v>21</v>
      </c>
      <c r="E43" s="20">
        <v>30</v>
      </c>
      <c r="F43" s="72"/>
      <c r="G43" s="72"/>
      <c r="H43" s="76">
        <v>0.06</v>
      </c>
      <c r="I43" s="74">
        <v>-0.3</v>
      </c>
    </row>
    <row r="44" spans="2:10">
      <c r="B44" s="19" t="s">
        <v>11</v>
      </c>
      <c r="C44" s="20" t="s">
        <v>15</v>
      </c>
      <c r="D44" s="26">
        <f t="shared" si="0"/>
        <v>31</v>
      </c>
      <c r="E44" s="20">
        <v>40</v>
      </c>
      <c r="F44" s="72"/>
      <c r="G44" s="72"/>
      <c r="H44" s="76">
        <v>0.11</v>
      </c>
      <c r="I44" s="74">
        <v>-1.8</v>
      </c>
    </row>
    <row r="45" spans="2:10">
      <c r="B45" s="19" t="s">
        <v>11</v>
      </c>
      <c r="C45" s="20" t="s">
        <v>15</v>
      </c>
      <c r="D45" s="26">
        <f t="shared" si="0"/>
        <v>41</v>
      </c>
      <c r="E45" s="20">
        <v>65</v>
      </c>
      <c r="F45" s="72"/>
      <c r="G45" s="72"/>
      <c r="H45" s="76">
        <v>0.16</v>
      </c>
      <c r="I45" s="74">
        <v>-3.8</v>
      </c>
    </row>
    <row r="46" spans="2:10">
      <c r="B46" s="19" t="s">
        <v>11</v>
      </c>
      <c r="C46" s="20" t="s">
        <v>15</v>
      </c>
      <c r="D46" s="26">
        <f t="shared" si="0"/>
        <v>66</v>
      </c>
      <c r="E46" s="20">
        <v>90</v>
      </c>
      <c r="F46" s="72"/>
      <c r="G46" s="72"/>
      <c r="H46" s="76">
        <v>0.2</v>
      </c>
      <c r="I46" s="74">
        <v>-6.4</v>
      </c>
      <c r="J46" s="72"/>
    </row>
    <row r="47" spans="2:10">
      <c r="B47" s="19" t="s">
        <v>11</v>
      </c>
      <c r="C47" s="20" t="s">
        <v>15</v>
      </c>
      <c r="D47" s="26">
        <f t="shared" si="0"/>
        <v>91</v>
      </c>
      <c r="E47" s="20">
        <v>1000</v>
      </c>
      <c r="F47" s="72"/>
      <c r="G47" s="72"/>
      <c r="H47" s="76">
        <v>0.55000000000000004</v>
      </c>
      <c r="I47" s="74">
        <v>-37.9</v>
      </c>
    </row>
    <row r="48" spans="2:10">
      <c r="B48" s="17" t="s">
        <v>11</v>
      </c>
      <c r="C48" s="18" t="s">
        <v>12</v>
      </c>
      <c r="D48" s="18">
        <v>0</v>
      </c>
      <c r="E48" s="18">
        <v>5</v>
      </c>
      <c r="F48" s="81"/>
      <c r="G48" s="81"/>
      <c r="H48" s="78">
        <v>0</v>
      </c>
      <c r="I48" s="73">
        <v>0.4</v>
      </c>
    </row>
    <row r="49" spans="2:9">
      <c r="B49" s="19" t="s">
        <v>11</v>
      </c>
      <c r="C49" s="20" t="s">
        <v>12</v>
      </c>
      <c r="D49" s="20">
        <f>E48+1</f>
        <v>6</v>
      </c>
      <c r="E49" s="20">
        <v>30</v>
      </c>
      <c r="F49" s="72"/>
      <c r="G49" s="72"/>
      <c r="H49" s="76">
        <v>7.0000000000000007E-2</v>
      </c>
      <c r="I49" s="82">
        <v>0.05</v>
      </c>
    </row>
    <row r="50" spans="2:9">
      <c r="B50" s="19" t="s">
        <v>11</v>
      </c>
      <c r="C50" s="20" t="s">
        <v>12</v>
      </c>
      <c r="D50" s="20">
        <f>E49+1</f>
        <v>31</v>
      </c>
      <c r="E50" s="20">
        <v>50</v>
      </c>
      <c r="F50" s="72"/>
      <c r="G50" s="72"/>
      <c r="H50" s="76">
        <v>0.11</v>
      </c>
      <c r="I50" s="82">
        <v>-1.1499999999999999</v>
      </c>
    </row>
    <row r="51" spans="2:9">
      <c r="B51" s="19" t="s">
        <v>11</v>
      </c>
      <c r="C51" s="20" t="s">
        <v>12</v>
      </c>
      <c r="D51" s="20">
        <f>E50+1</f>
        <v>51</v>
      </c>
      <c r="E51" s="20">
        <v>80</v>
      </c>
      <c r="F51" s="72"/>
      <c r="G51" s="72"/>
      <c r="H51" s="76">
        <v>0.25</v>
      </c>
      <c r="I51" s="82">
        <v>-8.15</v>
      </c>
    </row>
    <row r="52" spans="2:9">
      <c r="B52" s="19" t="s">
        <v>11</v>
      </c>
      <c r="C52" s="20" t="s">
        <v>12</v>
      </c>
      <c r="D52" s="20">
        <f>E51+1</f>
        <v>81</v>
      </c>
      <c r="E52" s="20">
        <v>1000</v>
      </c>
      <c r="F52" s="72"/>
      <c r="G52" s="72"/>
      <c r="H52" s="76">
        <v>0.6</v>
      </c>
      <c r="I52" s="82">
        <v>-36.15</v>
      </c>
    </row>
    <row r="53" spans="2:9">
      <c r="B53" s="17" t="s">
        <v>14</v>
      </c>
      <c r="C53" s="18" t="s">
        <v>15</v>
      </c>
      <c r="D53" s="18">
        <v>0</v>
      </c>
      <c r="E53" s="18">
        <v>10</v>
      </c>
      <c r="F53" s="81"/>
      <c r="G53" s="81"/>
      <c r="H53" s="78">
        <v>0</v>
      </c>
      <c r="I53" s="73">
        <v>1.3</v>
      </c>
    </row>
    <row r="54" spans="2:9">
      <c r="B54" s="19" t="s">
        <v>14</v>
      </c>
      <c r="C54" s="20" t="s">
        <v>15</v>
      </c>
      <c r="D54" s="20">
        <f>E53+1</f>
        <v>11</v>
      </c>
      <c r="E54" s="20">
        <v>15</v>
      </c>
      <c r="F54" s="72"/>
      <c r="G54" s="72"/>
      <c r="H54" s="76">
        <v>0.06</v>
      </c>
      <c r="I54" s="74">
        <v>0.7</v>
      </c>
    </row>
    <row r="55" spans="2:9">
      <c r="B55" s="19" t="s">
        <v>14</v>
      </c>
      <c r="C55" s="20" t="s">
        <v>15</v>
      </c>
      <c r="D55" s="20">
        <f>E54+1</f>
        <v>16</v>
      </c>
      <c r="E55" s="20">
        <v>30</v>
      </c>
      <c r="F55" s="72"/>
      <c r="G55" s="72"/>
      <c r="H55" s="76">
        <v>0.15</v>
      </c>
      <c r="I55" s="74">
        <v>-0.65</v>
      </c>
    </row>
    <row r="56" spans="2:9">
      <c r="B56" s="19" t="s">
        <v>14</v>
      </c>
      <c r="C56" s="20" t="s">
        <v>15</v>
      </c>
      <c r="D56" s="20">
        <f>E55+1</f>
        <v>31</v>
      </c>
      <c r="E56" s="20">
        <v>75</v>
      </c>
      <c r="F56" s="72"/>
      <c r="G56" s="72"/>
      <c r="H56" s="76">
        <v>0.2</v>
      </c>
      <c r="I56" s="74">
        <v>-2.15</v>
      </c>
    </row>
    <row r="57" spans="2:9">
      <c r="B57" s="19" t="s">
        <v>14</v>
      </c>
      <c r="C57" s="20" t="s">
        <v>15</v>
      </c>
      <c r="D57" s="20">
        <f>E56+1</f>
        <v>76</v>
      </c>
      <c r="E57" s="20">
        <v>1000</v>
      </c>
      <c r="F57" s="72"/>
      <c r="G57" s="72"/>
      <c r="H57" s="76">
        <v>0.7</v>
      </c>
      <c r="I57" s="74">
        <v>-39.65</v>
      </c>
    </row>
    <row r="58" spans="2:9">
      <c r="B58" s="17" t="s">
        <v>14</v>
      </c>
      <c r="C58" s="18" t="s">
        <v>12</v>
      </c>
      <c r="D58" s="18">
        <v>0</v>
      </c>
      <c r="E58" s="18">
        <v>10</v>
      </c>
      <c r="F58" s="81"/>
      <c r="G58" s="81"/>
      <c r="H58" s="78">
        <v>0</v>
      </c>
      <c r="I58" s="73">
        <v>1.5</v>
      </c>
    </row>
    <row r="59" spans="2:9">
      <c r="B59" s="19" t="s">
        <v>14</v>
      </c>
      <c r="C59" s="20" t="s">
        <v>12</v>
      </c>
      <c r="D59" s="20">
        <f t="shared" ref="D59:D63" si="1">E58+1</f>
        <v>11</v>
      </c>
      <c r="E59" s="20">
        <v>15</v>
      </c>
      <c r="F59" s="72"/>
      <c r="G59" s="72"/>
      <c r="H59" s="76">
        <v>0.1</v>
      </c>
      <c r="I59" s="74">
        <v>0.5</v>
      </c>
    </row>
    <row r="60" spans="2:9">
      <c r="B60" s="19" t="s">
        <v>14</v>
      </c>
      <c r="C60" s="20" t="s">
        <v>12</v>
      </c>
      <c r="D60" s="20">
        <f t="shared" si="1"/>
        <v>16</v>
      </c>
      <c r="E60" s="20">
        <v>30</v>
      </c>
      <c r="F60" s="72"/>
      <c r="G60" s="72"/>
      <c r="H60" s="76">
        <v>0.13</v>
      </c>
      <c r="I60" s="74">
        <v>0.05</v>
      </c>
    </row>
    <row r="61" spans="2:9">
      <c r="B61" s="19" t="s">
        <v>14</v>
      </c>
      <c r="C61" s="20" t="s">
        <v>12</v>
      </c>
      <c r="D61" s="20">
        <f t="shared" si="1"/>
        <v>31</v>
      </c>
      <c r="E61" s="20">
        <v>70</v>
      </c>
      <c r="F61" s="72"/>
      <c r="G61" s="72"/>
      <c r="H61" s="76">
        <v>0.2</v>
      </c>
      <c r="I61" s="74">
        <v>-2.0499999999999998</v>
      </c>
    </row>
    <row r="62" spans="2:9">
      <c r="B62" s="19" t="s">
        <v>14</v>
      </c>
      <c r="C62" s="20" t="s">
        <v>12</v>
      </c>
      <c r="D62" s="20">
        <f t="shared" si="1"/>
        <v>71</v>
      </c>
      <c r="E62" s="20">
        <v>80</v>
      </c>
      <c r="F62" s="72"/>
      <c r="G62" s="72"/>
      <c r="H62" s="76">
        <v>0.7</v>
      </c>
      <c r="I62" s="74">
        <v>-37.049999999999997</v>
      </c>
    </row>
    <row r="63" spans="2:9">
      <c r="B63" s="15" t="s">
        <v>14</v>
      </c>
      <c r="C63" s="21" t="s">
        <v>12</v>
      </c>
      <c r="D63" s="21">
        <f t="shared" si="1"/>
        <v>81</v>
      </c>
      <c r="E63" s="21">
        <v>1000</v>
      </c>
      <c r="F63" s="79"/>
      <c r="G63" s="79"/>
      <c r="H63" s="80">
        <v>0.75</v>
      </c>
      <c r="I63" s="75">
        <v>-41.05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DEB458D8B9DF44AF832298254F7582" ma:contentTypeVersion="24" ma:contentTypeDescription="Create a new document." ma:contentTypeScope="" ma:versionID="6c85b79fe59250ca2db5800852d50bff">
  <xsd:schema xmlns:xsd="http://www.w3.org/2001/XMLSchema" xmlns:xs="http://www.w3.org/2001/XMLSchema" xmlns:p="http://schemas.microsoft.com/office/2006/metadata/properties" xmlns:ns2="b618c5a5-5ae3-4103-ae92-5fdea16e9065" targetNamespace="http://schemas.microsoft.com/office/2006/metadata/properties" ma:root="true" ma:fieldsID="56eb2d72ae6d6d16c56facb43adac105" ns2:_="">
    <xsd:import namespace="b618c5a5-5ae3-4103-ae92-5fdea16e9065"/>
    <xsd:element name="properties">
      <xsd:complexType>
        <xsd:sequence>
          <xsd:element name="documentManagement">
            <xsd:complexType>
              <xsd:all>
                <xsd:element ref="ns2:Spec_x0020_Version"/>
                <xsd:element ref="ns2:Version_x0020_Draft"/>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18c5a5-5ae3-4103-ae92-5fdea16e9065" elementFormDefault="qualified">
    <xsd:import namespace="http://schemas.microsoft.com/office/2006/documentManagement/types"/>
    <xsd:import namespace="http://schemas.microsoft.com/office/infopath/2007/PartnerControls"/>
    <xsd:element name="Spec_x0020_Version" ma:index="4" ma:displayName="Spec Version" ma:decimals="1" ma:description="Please indicate the version of the specification with which this item is associated." ma:internalName="Spec_x0020_Version" ma:readOnly="false" ma:percentage="FALSE">
      <xsd:simpleType>
        <xsd:restriction base="dms:Number">
          <xsd:minInclusive value="1"/>
        </xsd:restriction>
      </xsd:simpleType>
    </xsd:element>
    <xsd:element name="Version_x0020_Draft" ma:index="5" ma:displayName="Document Type" ma:default="[Select]" ma:description="Please indicate the type of document with which this item is associated." ma:format="Dropdown" ma:internalName="Version_x0020_Draft" ma:readOnly="false">
      <xsd:simpleType>
        <xsd:union memberTypes="dms:Text">
          <xsd:simpleType>
            <xsd:restriction base="dms:Choice">
              <xsd:enumeration value="[Select]"/>
              <xsd:enumeration value="Framework"/>
              <xsd:enumeration value="Preliminary Draft"/>
              <xsd:enumeration value="Draft 1"/>
              <xsd:enumeration value="Draft 2"/>
              <xsd:enumeration value="Draft 3"/>
              <xsd:enumeration value="Draft 4"/>
              <xsd:enumeration value="Draft 5"/>
              <xsd:enumeration value="Final Draft"/>
              <xsd:enumeration value="Final"/>
              <xsd:enumeration value="Cover Letter"/>
              <xsd:enumeration value="Memo"/>
              <xsd:enumeration value="Presentation"/>
              <xsd:enumeration value="Scoping Report"/>
              <xsd:enumeration value="Stakeholder Comments"/>
              <xsd:enumeration value="Test Data"/>
              <xsd:enumeration value="Test Procedure"/>
              <xsd:enumeration value="Other"/>
              <xsd:enumeration value="NA"/>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_x0020_Draft xmlns="b618c5a5-5ae3-4103-ae92-5fdea16e9065">Test Data</Version_x0020_Draft>
    <Spec_x0020_Version xmlns="b618c5a5-5ae3-4103-ae92-5fdea16e9065">3</Spec_x0020_Version>
  </documentManagement>
</p:properties>
</file>

<file path=customXml/itemProps1.xml><?xml version="1.0" encoding="utf-8"?>
<ds:datastoreItem xmlns:ds="http://schemas.openxmlformats.org/officeDocument/2006/customXml" ds:itemID="{0A1F23D4-2014-4DA5-A98A-747E51BC26B0}"/>
</file>

<file path=customXml/itemProps2.xml><?xml version="1.0" encoding="utf-8"?>
<ds:datastoreItem xmlns:ds="http://schemas.openxmlformats.org/officeDocument/2006/customXml" ds:itemID="{82B511A4-67E3-4EC7-AEEF-E1835A0EA6D6}"/>
</file>

<file path=customXml/itemProps3.xml><?xml version="1.0" encoding="utf-8"?>
<ds:datastoreItem xmlns:ds="http://schemas.openxmlformats.org/officeDocument/2006/customXml" ds:itemID="{EECD52C9-5090-45D4-9DD3-F1EA8777B9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STAR Draft 1 Version 3.0 Imaging Equipment Data and Analysis Package</dc:title>
  <dc:subject/>
  <dc:creator>ENERGY STAR EPA</dc:creator>
  <cp:keywords>ENERGY STAR; imaging; equipment; data; analysis</cp:keywords>
  <dc:description/>
  <cp:revision/>
  <dcterms:created xsi:type="dcterms:W3CDTF">2018-02-15T02:45:38Z</dcterms:created>
  <dcterms:modified xsi:type="dcterms:W3CDTF">2018-03-29T14:54:28Z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0x010100EEDEB458D8B9DF44AF832298254F7582</vt:lpwstr>
  </property>
  <property fmtid="{D5CDD505-2E9C-101B-9397-08002B2CF9AE}" pid="3" name="URL">
    <vt:lpwstr/>
  </property>
  <property fmtid="{D5CDD505-2E9C-101B-9397-08002B2CF9AE}" pid="4" name="DocumentSetDescription">
    <vt:lpwstr/>
  </property>
</Properties>
</file>